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1"/>
  </bookViews>
  <sheets>
    <sheet name="2010tény" sheetId="1" r:id="rId1"/>
    <sheet name="2011terv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<sst xmlns="http://schemas.openxmlformats.org/spreadsheetml/2006/main" count="102" uniqueCount="81">
  <si>
    <t>Nagykanizsa Kereskedelmi és Iparkamara</t>
  </si>
  <si>
    <t>A tétel megnevezés</t>
  </si>
  <si>
    <t>Tagdíjak</t>
  </si>
  <si>
    <t xml:space="preserve">   (ebből pártoló tagdíj)</t>
  </si>
  <si>
    <t>Egyéb alaptevékenység bevétele</t>
  </si>
  <si>
    <t>Kamatbevétel</t>
  </si>
  <si>
    <t>Egyéb bevétel</t>
  </si>
  <si>
    <t>Támogatások bevétele</t>
  </si>
  <si>
    <t xml:space="preserve">    * Szakképzési tanácsadói hálózat</t>
  </si>
  <si>
    <t xml:space="preserve">    * SZKTV</t>
  </si>
  <si>
    <t xml:space="preserve">    * Vizsgaelnökök felkészítése</t>
  </si>
  <si>
    <t xml:space="preserve">    * Szintvizsga</t>
  </si>
  <si>
    <t xml:space="preserve">    * Gyakorlati oktatók felkészítése</t>
  </si>
  <si>
    <t>Anyagköltség - fenntartási költségek</t>
  </si>
  <si>
    <t>Víz</t>
  </si>
  <si>
    <t>Áram</t>
  </si>
  <si>
    <t>Szemétszállítás</t>
  </si>
  <si>
    <t>Papír-írószer, egyéb anyag</t>
  </si>
  <si>
    <t>Internet</t>
  </si>
  <si>
    <t>Telefon és posta költség</t>
  </si>
  <si>
    <t>Honlap üzemeltetési költsége</t>
  </si>
  <si>
    <t>AXA-cégkivonat</t>
  </si>
  <si>
    <t>Riasztórendszer</t>
  </si>
  <si>
    <t>Gáz</t>
  </si>
  <si>
    <t>Biztosítás</t>
  </si>
  <si>
    <t>Karbantartás</t>
  </si>
  <si>
    <t>Bérleti díjak (előadó termek)</t>
  </si>
  <si>
    <t>Hatósági és bankköltségek</t>
  </si>
  <si>
    <t xml:space="preserve">Gépkocsi használat </t>
  </si>
  <si>
    <t>Egyéb jutattatások (étkezési jegy, bérlet)</t>
  </si>
  <si>
    <t>Sajtó és PR tevékenység</t>
  </si>
  <si>
    <t>Értékcsökkenés</t>
  </si>
  <si>
    <t>Pénzügyi vetélkedő költsége</t>
  </si>
  <si>
    <t>Eredmény:</t>
  </si>
  <si>
    <t xml:space="preserve">    * RFKB</t>
  </si>
  <si>
    <t xml:space="preserve"> - Vámokmányok értékesítése, okmányhitelesítés</t>
  </si>
  <si>
    <t xml:space="preserve">    * Gyakorlati képzőhelyek ellenőrzése, akkreditáció</t>
  </si>
  <si>
    <t xml:space="preserve"> - Széchenyi-kártyával kapcsolatos tev.bevétele</t>
  </si>
  <si>
    <t>Pénzügyi vetélkedő bevétele</t>
  </si>
  <si>
    <t>Könyvelési szolgáltatás</t>
  </si>
  <si>
    <t>Tagsági díjak (MKIK, Horvát-Magyar Kamara)</t>
  </si>
  <si>
    <t>Környezetvédelmi támogatás kivét</t>
  </si>
  <si>
    <t>Egyéb ráfordítások (nem levonható ÁFA)</t>
  </si>
  <si>
    <t xml:space="preserve"> - munkatársak, elnökség, szakértők, vizsgabizottság</t>
  </si>
  <si>
    <t>Munkavállalók bére és járulékai</t>
  </si>
  <si>
    <t>Támogatott (HEFOP) munkatárs</t>
  </si>
  <si>
    <t>Támogatott (MKIK) szakképzési adminisztrátor</t>
  </si>
  <si>
    <t>Támogatott (MKIK) szakképzési tanácsadó</t>
  </si>
  <si>
    <t xml:space="preserve"> - Cégkivonatok bevétele</t>
  </si>
  <si>
    <t xml:space="preserve"> - Bértámogatás Munkaügyi Központ/HEFOP</t>
  </si>
  <si>
    <t>e-Magyarország Pont pályázat</t>
  </si>
  <si>
    <t>Regionális Kamarai Szövetség költsége, városi kamarák ülése, küldöttgyűlés, elnökségi ülések</t>
  </si>
  <si>
    <t xml:space="preserve"> - szakképzési tanácsadó, RFKB(300eFt)</t>
  </si>
  <si>
    <t>Külső szakértők, vizsgabizottságok díjai</t>
  </si>
  <si>
    <t xml:space="preserve"> - Utazási költség támogatás Munkaügyi Kp/HEFOP</t>
  </si>
  <si>
    <t>Ügyviteli szolgáltatás, szakképzési szakértés</t>
  </si>
  <si>
    <t>Utazás, szállásdíj</t>
  </si>
  <si>
    <t>2009. év tény 01-12.hó</t>
  </si>
  <si>
    <t>2010. évi terv</t>
  </si>
  <si>
    <t>Építőipari regisztráció</t>
  </si>
  <si>
    <t>Tartalékkeret (reprezentáció, egyéb)</t>
  </si>
  <si>
    <t>Pályázatok</t>
  </si>
  <si>
    <t xml:space="preserve"> - Iparjogvédelem</t>
  </si>
  <si>
    <t xml:space="preserve"> - Mesterképzés bevétele</t>
  </si>
  <si>
    <t>Szakképzési támogatások</t>
  </si>
  <si>
    <t>2010. évi gazdálkodási terv-tény</t>
  </si>
  <si>
    <t>Zeg. Iroda költsége</t>
  </si>
  <si>
    <t xml:space="preserve">      Ebből Zeg.iroda</t>
  </si>
  <si>
    <t xml:space="preserve">2010. tény  </t>
  </si>
  <si>
    <t xml:space="preserve">2010. tény   </t>
  </si>
  <si>
    <t>2011. évi költségvetés</t>
  </si>
  <si>
    <t>2011. évi tény</t>
  </si>
  <si>
    <t>Teljes bevétel</t>
  </si>
  <si>
    <t>Teljes kiadás</t>
  </si>
  <si>
    <t>Anyag, anyag jellegű ráfordítások</t>
  </si>
  <si>
    <t>Tartalékkeret</t>
  </si>
  <si>
    <t>Egyéb ráfordítások</t>
  </si>
  <si>
    <t>Egyéb jutattatások, gépkocsi használat</t>
  </si>
  <si>
    <t>Támogatott munkavállalkók bére és járulékai</t>
  </si>
  <si>
    <t>2011. évi terv</t>
  </si>
  <si>
    <r>
      <t xml:space="preserve">Külső szakértők, vizsgabizottságok díjai </t>
    </r>
    <r>
      <rPr>
        <b/>
        <sz val="8"/>
        <rFont val="Times New Roman CE"/>
        <family val="0"/>
      </rPr>
      <t>(többségben pályázati forrásból)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</si>
</sst>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13">
    <font>
      <sz val="12"/>
      <name val="Times New Roman CE"/>
      <family val="1"/>
    </font>
    <font>
      <sz val="10"/>
      <name val="Arial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sz val="8"/>
      <name val="Times New Roman CE"/>
      <family val="1"/>
    </font>
    <font>
      <sz val="14"/>
      <name val="Times New Roman CE"/>
      <family val="1"/>
    </font>
    <font>
      <b/>
      <sz val="13"/>
      <name val="Times New Roman CE"/>
      <family val="1"/>
    </font>
    <font>
      <sz val="13"/>
      <name val="Times New Roman CE"/>
      <family val="1"/>
    </font>
    <font>
      <b/>
      <sz val="14.5"/>
      <name val="Times New Roman CE"/>
      <family val="1"/>
    </font>
    <font>
      <b/>
      <sz val="8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8"/>
      </left>
      <right style="medium"/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>
        <color indexed="63"/>
      </bottom>
    </border>
    <border>
      <left style="hair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8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10"/>
      </left>
      <right>
        <color indexed="63"/>
      </right>
      <top style="hair">
        <color indexed="8"/>
      </top>
      <bottom style="medium">
        <color indexed="10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10"/>
      </top>
      <bottom style="hair">
        <color indexed="8"/>
      </bottom>
    </border>
    <border>
      <left style="thin">
        <color indexed="8"/>
      </left>
      <right style="medium"/>
      <top style="medium">
        <color indexed="10"/>
      </top>
      <bottom style="hair">
        <color indexed="8"/>
      </bottom>
    </border>
    <border>
      <left style="medium"/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>
        <color indexed="8"/>
      </right>
      <top style="hair">
        <color indexed="8"/>
      </top>
      <bottom style="medium">
        <color indexed="10"/>
      </bottom>
    </border>
    <border>
      <left style="thin">
        <color indexed="8"/>
      </left>
      <right style="medium"/>
      <top style="hair">
        <color indexed="8"/>
      </top>
      <bottom style="medium">
        <color indexed="10"/>
      </bottom>
    </border>
    <border>
      <left style="medium"/>
      <right style="medium"/>
      <top style="thin">
        <color indexed="8"/>
      </top>
      <bottom style="hair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4">
    <xf numFmtId="0" fontId="0" fillId="0" borderId="0" xfId="0" applyAlignment="1">
      <alignment/>
    </xf>
    <xf numFmtId="3" fontId="0" fillId="0" borderId="0" xfId="17" applyNumberFormat="1" applyFont="1" applyFill="1" applyBorder="1" applyAlignment="1" applyProtection="1">
      <alignment/>
      <protection/>
    </xf>
    <xf numFmtId="3" fontId="2" fillId="0" borderId="0" xfId="17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3" fontId="2" fillId="0" borderId="0" xfId="17" applyNumberFormat="1" applyFont="1" applyFill="1" applyBorder="1" applyAlignment="1" applyProtection="1">
      <alignment horizontal="center" vertical="top"/>
      <protection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2" fillId="0" borderId="0" xfId="17" applyNumberFormat="1" applyFont="1" applyFill="1" applyBorder="1" applyAlignment="1" applyProtection="1">
      <alignment/>
      <protection/>
    </xf>
    <xf numFmtId="3" fontId="0" fillId="0" borderId="0" xfId="17" applyNumberFormat="1" applyFont="1" applyFill="1" applyBorder="1" applyAlignment="1" applyProtection="1">
      <alignment/>
      <protection/>
    </xf>
    <xf numFmtId="3" fontId="6" fillId="0" borderId="1" xfId="17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0" fillId="0" borderId="2" xfId="0" applyBorder="1" applyAlignment="1">
      <alignment/>
    </xf>
    <xf numFmtId="0" fontId="6" fillId="0" borderId="3" xfId="0" applyFont="1" applyFill="1" applyBorder="1" applyAlignment="1">
      <alignment/>
    </xf>
    <xf numFmtId="3" fontId="6" fillId="0" borderId="4" xfId="17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5" xfId="0" applyFont="1" applyBorder="1" applyAlignment="1">
      <alignment wrapText="1"/>
    </xf>
    <xf numFmtId="0" fontId="9" fillId="0" borderId="7" xfId="0" applyFont="1" applyBorder="1" applyAlignment="1">
      <alignment/>
    </xf>
    <xf numFmtId="2" fontId="2" fillId="0" borderId="8" xfId="0" applyNumberFormat="1" applyFont="1" applyBorder="1" applyAlignment="1">
      <alignment wrapText="1"/>
    </xf>
    <xf numFmtId="3" fontId="2" fillId="0" borderId="9" xfId="17" applyNumberFormat="1" applyFont="1" applyFill="1" applyBorder="1" applyAlignment="1" applyProtection="1">
      <alignment/>
      <protection/>
    </xf>
    <xf numFmtId="3" fontId="2" fillId="0" borderId="10" xfId="17" applyNumberFormat="1" applyFont="1" applyFill="1" applyBorder="1" applyAlignment="1" applyProtection="1">
      <alignment/>
      <protection/>
    </xf>
    <xf numFmtId="3" fontId="2" fillId="0" borderId="11" xfId="17" applyNumberFormat="1" applyFont="1" applyFill="1" applyBorder="1" applyAlignment="1" applyProtection="1">
      <alignment/>
      <protection/>
    </xf>
    <xf numFmtId="3" fontId="2" fillId="0" borderId="12" xfId="17" applyNumberFormat="1" applyFont="1" applyFill="1" applyBorder="1" applyAlignment="1" applyProtection="1">
      <alignment/>
      <protection/>
    </xf>
    <xf numFmtId="3" fontId="2" fillId="0" borderId="13" xfId="17" applyNumberFormat="1" applyFont="1" applyFill="1" applyBorder="1" applyAlignment="1" applyProtection="1">
      <alignment/>
      <protection/>
    </xf>
    <xf numFmtId="3" fontId="2" fillId="0" borderId="14" xfId="17" applyNumberFormat="1" applyFont="1" applyFill="1" applyBorder="1" applyAlignment="1" applyProtection="1">
      <alignment/>
      <protection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/>
    </xf>
    <xf numFmtId="3" fontId="9" fillId="0" borderId="18" xfId="17" applyNumberFormat="1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3" fontId="0" fillId="0" borderId="19" xfId="17" applyNumberFormat="1" applyFont="1" applyFill="1" applyBorder="1" applyAlignment="1" applyProtection="1">
      <alignment/>
      <protection/>
    </xf>
    <xf numFmtId="0" fontId="9" fillId="2" borderId="20" xfId="0" applyFont="1" applyFill="1" applyBorder="1" applyAlignment="1">
      <alignment/>
    </xf>
    <xf numFmtId="3" fontId="9" fillId="2" borderId="21" xfId="17" applyNumberFormat="1" applyFont="1" applyFill="1" applyBorder="1" applyAlignment="1" applyProtection="1">
      <alignment/>
      <protection/>
    </xf>
    <xf numFmtId="0" fontId="4" fillId="2" borderId="2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4" fillId="2" borderId="23" xfId="0" applyFont="1" applyFill="1" applyBorder="1" applyAlignment="1">
      <alignment horizontal="center" vertical="center"/>
    </xf>
    <xf numFmtId="0" fontId="9" fillId="0" borderId="24" xfId="0" applyFon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2" fontId="6" fillId="0" borderId="28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 wrapText="1"/>
    </xf>
    <xf numFmtId="2" fontId="0" fillId="0" borderId="28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4" fillId="2" borderId="30" xfId="17" applyNumberFormat="1" applyFont="1" applyFill="1" applyBorder="1" applyAlignment="1" applyProtection="1">
      <alignment horizontal="center" vertical="center" wrapText="1"/>
      <protection/>
    </xf>
    <xf numFmtId="3" fontId="4" fillId="2" borderId="31" xfId="17" applyNumberFormat="1" applyFont="1" applyFill="1" applyBorder="1" applyAlignment="1" applyProtection="1">
      <alignment horizontal="center" vertical="center"/>
      <protection/>
    </xf>
    <xf numFmtId="3" fontId="9" fillId="0" borderId="32" xfId="17" applyNumberFormat="1" applyFont="1" applyFill="1" applyBorder="1" applyAlignment="1" applyProtection="1">
      <alignment/>
      <protection/>
    </xf>
    <xf numFmtId="3" fontId="2" fillId="0" borderId="33" xfId="17" applyNumberFormat="1" applyFont="1" applyFill="1" applyBorder="1" applyAlignment="1" applyProtection="1">
      <alignment/>
      <protection/>
    </xf>
    <xf numFmtId="3" fontId="2" fillId="0" borderId="34" xfId="17" applyNumberFormat="1" applyFont="1" applyFill="1" applyBorder="1" applyAlignment="1" applyProtection="1">
      <alignment/>
      <protection/>
    </xf>
    <xf numFmtId="3" fontId="0" fillId="0" borderId="33" xfId="17" applyNumberFormat="1" applyFont="1" applyFill="1" applyBorder="1" applyAlignment="1" applyProtection="1">
      <alignment/>
      <protection/>
    </xf>
    <xf numFmtId="3" fontId="0" fillId="0" borderId="34" xfId="17" applyNumberFormat="1" applyFont="1" applyFill="1" applyBorder="1" applyAlignment="1" applyProtection="1">
      <alignment/>
      <protection/>
    </xf>
    <xf numFmtId="3" fontId="6" fillId="0" borderId="33" xfId="17" applyNumberFormat="1" applyFont="1" applyFill="1" applyBorder="1" applyAlignment="1" applyProtection="1">
      <alignment/>
      <protection/>
    </xf>
    <xf numFmtId="3" fontId="6" fillId="0" borderId="34" xfId="17" applyNumberFormat="1" applyFont="1" applyFill="1" applyBorder="1" applyAlignment="1" applyProtection="1">
      <alignment/>
      <protection/>
    </xf>
    <xf numFmtId="3" fontId="0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3" xfId="17" applyNumberFormat="1" applyFont="1" applyFill="1" applyBorder="1" applyAlignment="1" applyProtection="1">
      <alignment/>
      <protection/>
    </xf>
    <xf numFmtId="3" fontId="0" fillId="0" borderId="34" xfId="17" applyNumberFormat="1" applyFont="1" applyFill="1" applyBorder="1" applyAlignment="1" applyProtection="1">
      <alignment/>
      <protection/>
    </xf>
    <xf numFmtId="3" fontId="0" fillId="0" borderId="35" xfId="17" applyNumberFormat="1" applyFont="1" applyFill="1" applyBorder="1" applyAlignment="1" applyProtection="1">
      <alignment/>
      <protection/>
    </xf>
    <xf numFmtId="3" fontId="0" fillId="0" borderId="36" xfId="17" applyNumberFormat="1" applyFont="1" applyFill="1" applyBorder="1" applyAlignment="1" applyProtection="1">
      <alignment/>
      <protection/>
    </xf>
    <xf numFmtId="3" fontId="2" fillId="0" borderId="37" xfId="17" applyNumberFormat="1" applyFont="1" applyFill="1" applyBorder="1" applyAlignment="1" applyProtection="1">
      <alignment/>
      <protection/>
    </xf>
    <xf numFmtId="3" fontId="2" fillId="0" borderId="38" xfId="17" applyNumberFormat="1" applyFont="1" applyFill="1" applyBorder="1" applyAlignment="1" applyProtection="1">
      <alignment/>
      <protection/>
    </xf>
    <xf numFmtId="2" fontId="6" fillId="0" borderId="39" xfId="0" applyNumberFormat="1" applyFont="1" applyBorder="1" applyAlignment="1">
      <alignment/>
    </xf>
    <xf numFmtId="3" fontId="6" fillId="0" borderId="35" xfId="17" applyNumberFormat="1" applyFont="1" applyFill="1" applyBorder="1" applyAlignment="1" applyProtection="1">
      <alignment/>
      <protection/>
    </xf>
    <xf numFmtId="3" fontId="6" fillId="0" borderId="36" xfId="17" applyNumberFormat="1" applyFont="1" applyFill="1" applyBorder="1" applyAlignment="1" applyProtection="1">
      <alignment/>
      <protection/>
    </xf>
    <xf numFmtId="2" fontId="2" fillId="0" borderId="40" xfId="0" applyNumberFormat="1" applyFont="1" applyBorder="1" applyAlignment="1">
      <alignment/>
    </xf>
    <xf numFmtId="3" fontId="2" fillId="0" borderId="41" xfId="17" applyNumberFormat="1" applyFont="1" applyFill="1" applyBorder="1" applyAlignment="1" applyProtection="1">
      <alignment/>
      <protection/>
    </xf>
    <xf numFmtId="3" fontId="2" fillId="0" borderId="42" xfId="17" applyNumberFormat="1" applyFont="1" applyFill="1" applyBorder="1" applyAlignment="1" applyProtection="1">
      <alignment/>
      <protection/>
    </xf>
    <xf numFmtId="2" fontId="2" fillId="0" borderId="43" xfId="0" applyNumberFormat="1" applyFont="1" applyBorder="1" applyAlignment="1">
      <alignment/>
    </xf>
    <xf numFmtId="3" fontId="2" fillId="0" borderId="44" xfId="17" applyNumberFormat="1" applyFont="1" applyFill="1" applyBorder="1" applyAlignment="1" applyProtection="1">
      <alignment/>
      <protection/>
    </xf>
    <xf numFmtId="3" fontId="2" fillId="0" borderId="45" xfId="17" applyNumberFormat="1" applyFont="1" applyFill="1" applyBorder="1" applyAlignment="1" applyProtection="1">
      <alignment/>
      <protection/>
    </xf>
    <xf numFmtId="49" fontId="0" fillId="0" borderId="39" xfId="0" applyNumberFormat="1" applyFont="1" applyBorder="1" applyAlignment="1">
      <alignment/>
    </xf>
    <xf numFmtId="2" fontId="0" fillId="0" borderId="46" xfId="0" applyNumberFormat="1" applyFont="1" applyBorder="1" applyAlignment="1">
      <alignment/>
    </xf>
    <xf numFmtId="2" fontId="0" fillId="0" borderId="47" xfId="0" applyNumberFormat="1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3" fontId="9" fillId="0" borderId="51" xfId="17" applyNumberFormat="1" applyFont="1" applyFill="1" applyBorder="1" applyAlignment="1" applyProtection="1">
      <alignment/>
      <protection/>
    </xf>
    <xf numFmtId="3" fontId="2" fillId="0" borderId="52" xfId="17" applyNumberFormat="1" applyFont="1" applyFill="1" applyBorder="1" applyAlignment="1" applyProtection="1">
      <alignment/>
      <protection/>
    </xf>
    <xf numFmtId="3" fontId="6" fillId="0" borderId="53" xfId="17" applyNumberFormat="1" applyFont="1" applyFill="1" applyBorder="1" applyAlignment="1" applyProtection="1">
      <alignment/>
      <protection/>
    </xf>
    <xf numFmtId="3" fontId="6" fillId="0" borderId="54" xfId="17" applyNumberFormat="1" applyFont="1" applyFill="1" applyBorder="1" applyAlignment="1" applyProtection="1">
      <alignment/>
      <protection/>
    </xf>
    <xf numFmtId="3" fontId="2" fillId="0" borderId="55" xfId="17" applyNumberFormat="1" applyFont="1" applyFill="1" applyBorder="1" applyAlignment="1" applyProtection="1">
      <alignment/>
      <protection/>
    </xf>
    <xf numFmtId="3" fontId="2" fillId="0" borderId="56" xfId="17" applyNumberFormat="1" applyFont="1" applyFill="1" applyBorder="1" applyAlignment="1" applyProtection="1">
      <alignment/>
      <protection/>
    </xf>
    <xf numFmtId="3" fontId="2" fillId="0" borderId="57" xfId="17" applyNumberFormat="1" applyFont="1" applyFill="1" applyBorder="1" applyAlignment="1" applyProtection="1">
      <alignment/>
      <protection/>
    </xf>
    <xf numFmtId="3" fontId="2" fillId="0" borderId="58" xfId="17" applyNumberFormat="1" applyFont="1" applyFill="1" applyBorder="1" applyAlignment="1" applyProtection="1">
      <alignment/>
      <protection/>
    </xf>
    <xf numFmtId="3" fontId="2" fillId="0" borderId="59" xfId="17" applyNumberFormat="1" applyFont="1" applyFill="1" applyBorder="1" applyAlignment="1" applyProtection="1">
      <alignment/>
      <protection/>
    </xf>
    <xf numFmtId="3" fontId="2" fillId="0" borderId="60" xfId="17" applyNumberFormat="1" applyFont="1" applyFill="1" applyBorder="1" applyAlignment="1" applyProtection="1">
      <alignment/>
      <protection/>
    </xf>
    <xf numFmtId="3" fontId="2" fillId="0" borderId="61" xfId="17" applyNumberFormat="1" applyFont="1" applyFill="1" applyBorder="1" applyAlignment="1" applyProtection="1">
      <alignment/>
      <protection/>
    </xf>
    <xf numFmtId="3" fontId="2" fillId="0" borderId="62" xfId="17" applyNumberFormat="1" applyFont="1" applyFill="1" applyBorder="1" applyAlignment="1" applyProtection="1">
      <alignment/>
      <protection/>
    </xf>
    <xf numFmtId="3" fontId="2" fillId="0" borderId="32" xfId="17" applyNumberFormat="1" applyFont="1" applyFill="1" applyBorder="1" applyAlignment="1" applyProtection="1">
      <alignment/>
      <protection/>
    </xf>
    <xf numFmtId="3" fontId="2" fillId="0" borderId="18" xfId="17" applyNumberFormat="1" applyFont="1" applyFill="1" applyBorder="1" applyAlignment="1" applyProtection="1">
      <alignment/>
      <protection/>
    </xf>
    <xf numFmtId="3" fontId="2" fillId="0" borderId="63" xfId="17" applyNumberFormat="1" applyFont="1" applyFill="1" applyBorder="1" applyAlignment="1" applyProtection="1">
      <alignment/>
      <protection/>
    </xf>
    <xf numFmtId="3" fontId="2" fillId="0" borderId="51" xfId="17" applyNumberFormat="1" applyFont="1" applyFill="1" applyBorder="1" applyAlignment="1" applyProtection="1">
      <alignment/>
      <protection/>
    </xf>
    <xf numFmtId="3" fontId="2" fillId="0" borderId="64" xfId="17" applyNumberFormat="1" applyFont="1" applyFill="1" applyBorder="1" applyAlignment="1" applyProtection="1">
      <alignment/>
      <protection/>
    </xf>
    <xf numFmtId="3" fontId="9" fillId="2" borderId="65" xfId="17" applyNumberFormat="1" applyFont="1" applyFill="1" applyBorder="1" applyAlignment="1" applyProtection="1">
      <alignment/>
      <protection/>
    </xf>
    <xf numFmtId="3" fontId="4" fillId="2" borderId="31" xfId="17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Alignment="1">
      <alignment/>
    </xf>
    <xf numFmtId="2" fontId="3" fillId="0" borderId="28" xfId="0" applyNumberFormat="1" applyFont="1" applyBorder="1" applyAlignment="1">
      <alignment/>
    </xf>
    <xf numFmtId="3" fontId="3" fillId="0" borderId="33" xfId="17" applyNumberFormat="1" applyFont="1" applyFill="1" applyBorder="1" applyAlignment="1" applyProtection="1">
      <alignment/>
      <protection/>
    </xf>
    <xf numFmtId="3" fontId="3" fillId="0" borderId="34" xfId="17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2" fontId="3" fillId="0" borderId="39" xfId="0" applyNumberFormat="1" applyFont="1" applyBorder="1" applyAlignment="1">
      <alignment/>
    </xf>
    <xf numFmtId="3" fontId="3" fillId="0" borderId="35" xfId="17" applyNumberFormat="1" applyFont="1" applyFill="1" applyBorder="1" applyAlignment="1" applyProtection="1">
      <alignment/>
      <protection/>
    </xf>
    <xf numFmtId="3" fontId="3" fillId="0" borderId="36" xfId="17" applyNumberFormat="1" applyFont="1" applyFill="1" applyBorder="1" applyAlignment="1" applyProtection="1">
      <alignment/>
      <protection/>
    </xf>
    <xf numFmtId="3" fontId="1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 vertical="top" wrapText="1"/>
    </xf>
    <xf numFmtId="0" fontId="6" fillId="0" borderId="3" xfId="0" applyFont="1" applyFill="1" applyBorder="1" applyAlignment="1">
      <alignment wrapText="1"/>
    </xf>
    <xf numFmtId="0" fontId="4" fillId="2" borderId="66" xfId="0" applyFont="1" applyFill="1" applyBorder="1" applyAlignment="1">
      <alignment horizontal="center" vertical="center"/>
    </xf>
    <xf numFmtId="0" fontId="9" fillId="0" borderId="20" xfId="0" applyFont="1" applyBorder="1" applyAlignment="1">
      <alignment/>
    </xf>
    <xf numFmtId="0" fontId="9" fillId="0" borderId="66" xfId="0" applyFont="1" applyBorder="1" applyAlignment="1">
      <alignment/>
    </xf>
    <xf numFmtId="3" fontId="0" fillId="0" borderId="2" xfId="17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wrapText="1"/>
    </xf>
    <xf numFmtId="0" fontId="4" fillId="2" borderId="65" xfId="0" applyFont="1" applyFill="1" applyBorder="1" applyAlignment="1">
      <alignment horizontal="center" vertical="center"/>
    </xf>
    <xf numFmtId="2" fontId="2" fillId="0" borderId="67" xfId="0" applyNumberFormat="1" applyFont="1" applyBorder="1" applyAlignment="1">
      <alignment/>
    </xf>
    <xf numFmtId="2" fontId="2" fillId="0" borderId="40" xfId="0" applyNumberFormat="1" applyFont="1" applyBorder="1" applyAlignment="1">
      <alignment/>
    </xf>
    <xf numFmtId="2" fontId="2" fillId="0" borderId="68" xfId="0" applyNumberFormat="1" applyFont="1" applyBorder="1" applyAlignment="1">
      <alignment/>
    </xf>
    <xf numFmtId="0" fontId="4" fillId="2" borderId="69" xfId="0" applyFont="1" applyFill="1" applyBorder="1" applyAlignment="1">
      <alignment horizontal="center" vertical="center"/>
    </xf>
    <xf numFmtId="3" fontId="4" fillId="2" borderId="70" xfId="17" applyNumberFormat="1" applyFont="1" applyFill="1" applyBorder="1" applyAlignment="1" applyProtection="1">
      <alignment horizontal="center" vertical="center" wrapText="1"/>
      <protection/>
    </xf>
    <xf numFmtId="3" fontId="9" fillId="0" borderId="65" xfId="17" applyNumberFormat="1" applyFont="1" applyFill="1" applyBorder="1" applyAlignment="1" applyProtection="1">
      <alignment/>
      <protection/>
    </xf>
    <xf numFmtId="3" fontId="2" fillId="0" borderId="55" xfId="0" applyNumberFormat="1" applyFont="1" applyBorder="1" applyAlignment="1">
      <alignment/>
    </xf>
    <xf numFmtId="3" fontId="2" fillId="0" borderId="71" xfId="17" applyNumberFormat="1" applyFont="1" applyFill="1" applyBorder="1" applyAlignment="1" applyProtection="1">
      <alignment/>
      <protection/>
    </xf>
    <xf numFmtId="0" fontId="2" fillId="0" borderId="72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0" xfId="0" applyFont="1" applyBorder="1" applyAlignment="1">
      <alignment wrapText="1"/>
    </xf>
    <xf numFmtId="0" fontId="2" fillId="0" borderId="68" xfId="0" applyFont="1" applyBorder="1" applyAlignment="1">
      <alignment/>
    </xf>
    <xf numFmtId="3" fontId="9" fillId="0" borderId="70" xfId="17" applyNumberFormat="1" applyFont="1" applyFill="1" applyBorder="1" applyAlignment="1" applyProtection="1">
      <alignment/>
      <protection/>
    </xf>
    <xf numFmtId="3" fontId="2" fillId="0" borderId="73" xfId="17" applyNumberFormat="1" applyFont="1" applyFill="1" applyBorder="1" applyAlignment="1" applyProtection="1">
      <alignment/>
      <protection/>
    </xf>
    <xf numFmtId="3" fontId="2" fillId="0" borderId="74" xfId="17" applyNumberFormat="1" applyFont="1" applyFill="1" applyBorder="1" applyAlignment="1" applyProtection="1">
      <alignment/>
      <protection/>
    </xf>
    <xf numFmtId="3" fontId="2" fillId="0" borderId="71" xfId="17" applyNumberFormat="1" applyFont="1" applyFill="1" applyBorder="1" applyAlignment="1" applyProtection="1">
      <alignment/>
      <protection/>
    </xf>
    <xf numFmtId="3" fontId="9" fillId="2" borderId="75" xfId="17" applyNumberFormat="1" applyFont="1" applyFill="1" applyBorder="1" applyAlignment="1" applyProtection="1">
      <alignment/>
      <protection/>
    </xf>
    <xf numFmtId="3" fontId="9" fillId="0" borderId="70" xfId="0" applyNumberFormat="1" applyFont="1" applyBorder="1" applyAlignment="1">
      <alignment/>
    </xf>
    <xf numFmtId="3" fontId="2" fillId="0" borderId="73" xfId="0" applyNumberFormat="1" applyFont="1" applyBorder="1" applyAlignment="1">
      <alignment/>
    </xf>
    <xf numFmtId="3" fontId="2" fillId="0" borderId="74" xfId="0" applyNumberFormat="1" applyFont="1" applyBorder="1" applyAlignment="1">
      <alignment/>
    </xf>
    <xf numFmtId="3" fontId="2" fillId="0" borderId="74" xfId="0" applyNumberFormat="1" applyFont="1" applyBorder="1" applyAlignment="1">
      <alignment wrapText="1"/>
    </xf>
    <xf numFmtId="3" fontId="2" fillId="0" borderId="74" xfId="0" applyNumberFormat="1" applyFont="1" applyBorder="1" applyAlignment="1">
      <alignment/>
    </xf>
    <xf numFmtId="3" fontId="2" fillId="0" borderId="71" xfId="0" applyNumberFormat="1" applyFont="1" applyBorder="1" applyAlignment="1">
      <alignment/>
    </xf>
    <xf numFmtId="3" fontId="2" fillId="0" borderId="73" xfId="0" applyNumberFormat="1" applyFont="1" applyBorder="1" applyAlignment="1">
      <alignment/>
    </xf>
    <xf numFmtId="3" fontId="2" fillId="0" borderId="7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9" fillId="2" borderId="6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workbookViewId="0" topLeftCell="A1">
      <selection activeCell="D67" sqref="D67"/>
    </sheetView>
  </sheetViews>
  <sheetFormatPr defaultColWidth="8.796875" defaultRowHeight="15"/>
  <cols>
    <col min="1" max="1" width="42.69921875" style="0" customWidth="1"/>
    <col min="2" max="2" width="11.09765625" style="0" customWidth="1"/>
    <col min="3" max="4" width="11" style="0" customWidth="1"/>
  </cols>
  <sheetData>
    <row r="1" ht="36.75" customHeight="1">
      <c r="A1" s="5"/>
    </row>
    <row r="2" ht="18.75">
      <c r="A2" s="45" t="s">
        <v>0</v>
      </c>
    </row>
    <row r="3" ht="18.75">
      <c r="A3" s="45" t="s">
        <v>65</v>
      </c>
    </row>
    <row r="5" spans="1:4" ht="41.25" customHeight="1" thickBot="1">
      <c r="A5" s="5"/>
      <c r="B5" s="2"/>
      <c r="C5" s="2"/>
      <c r="D5" s="2"/>
    </row>
    <row r="6" spans="1:4" s="15" customFormat="1" ht="29.25" customHeight="1" thickBot="1">
      <c r="A6" s="46" t="s">
        <v>1</v>
      </c>
      <c r="B6" s="58" t="s">
        <v>57</v>
      </c>
      <c r="C6" s="59" t="s">
        <v>58</v>
      </c>
      <c r="D6" s="108" t="s">
        <v>68</v>
      </c>
    </row>
    <row r="7" spans="1:4" s="3" customFormat="1" ht="16.5">
      <c r="A7" s="47"/>
      <c r="B7" s="60">
        <f>SUM(B8+B10+B17+B18+B19+B20)</f>
        <v>28520</v>
      </c>
      <c r="C7" s="39">
        <f>SUM(C8+C10+C16+C17+C18+C19+C20)</f>
        <v>26002</v>
      </c>
      <c r="D7" s="39">
        <f>SUM(D8+D10+D16+D17+D18+D19+D20)</f>
        <v>29266</v>
      </c>
    </row>
    <row r="8" spans="1:4" s="19" customFormat="1" ht="15.75" customHeight="1">
      <c r="A8" s="48" t="s">
        <v>2</v>
      </c>
      <c r="B8" s="61">
        <v>12413</v>
      </c>
      <c r="C8" s="62">
        <v>12000</v>
      </c>
      <c r="D8" s="62">
        <f>11405+238</f>
        <v>11643</v>
      </c>
    </row>
    <row r="9" spans="1:4" s="20" customFormat="1" ht="15.75" customHeight="1">
      <c r="A9" s="49" t="s">
        <v>3</v>
      </c>
      <c r="B9" s="63"/>
      <c r="C9" s="64"/>
      <c r="D9" s="64"/>
    </row>
    <row r="10" spans="1:4" s="20" customFormat="1" ht="15.75" customHeight="1">
      <c r="A10" s="50" t="s">
        <v>4</v>
      </c>
      <c r="B10" s="61">
        <f>SUM(B11:B15)</f>
        <v>2567</v>
      </c>
      <c r="C10" s="62">
        <f>SUM(C11:C15)</f>
        <v>2300</v>
      </c>
      <c r="D10" s="62">
        <f>D11+D13+D15</f>
        <v>4411</v>
      </c>
    </row>
    <row r="11" spans="1:4" s="21" customFormat="1" ht="15.75" customHeight="1">
      <c r="A11" s="51" t="s">
        <v>37</v>
      </c>
      <c r="B11" s="65">
        <v>1135</v>
      </c>
      <c r="C11" s="66">
        <v>1000</v>
      </c>
      <c r="D11" s="66">
        <f>1415+1130</f>
        <v>2545</v>
      </c>
    </row>
    <row r="12" spans="1:4" s="113" customFormat="1" ht="15.75" customHeight="1">
      <c r="A12" s="110" t="s">
        <v>67</v>
      </c>
      <c r="B12" s="111"/>
      <c r="C12" s="112"/>
      <c r="D12" s="112">
        <v>1000</v>
      </c>
    </row>
    <row r="13" spans="1:4" s="21" customFormat="1" ht="15.75" customHeight="1">
      <c r="A13" s="51" t="s">
        <v>48</v>
      </c>
      <c r="B13" s="65">
        <v>461</v>
      </c>
      <c r="C13" s="66">
        <v>400</v>
      </c>
      <c r="D13" s="66">
        <f>420+101</f>
        <v>521</v>
      </c>
    </row>
    <row r="14" spans="1:4" s="113" customFormat="1" ht="15.75" customHeight="1">
      <c r="A14" s="114" t="s">
        <v>67</v>
      </c>
      <c r="B14" s="115"/>
      <c r="C14" s="116"/>
      <c r="D14" s="116">
        <v>187</v>
      </c>
    </row>
    <row r="15" spans="1:4" s="21" customFormat="1" ht="15.75" customHeight="1">
      <c r="A15" s="75" t="s">
        <v>35</v>
      </c>
      <c r="B15" s="76">
        <v>971</v>
      </c>
      <c r="C15" s="77">
        <v>900</v>
      </c>
      <c r="D15" s="77">
        <f>1014+39+270+22</f>
        <v>1345</v>
      </c>
    </row>
    <row r="16" spans="1:4" s="20" customFormat="1" ht="15.75" customHeight="1">
      <c r="A16" s="78" t="s">
        <v>59</v>
      </c>
      <c r="B16" s="79">
        <v>0</v>
      </c>
      <c r="C16" s="80">
        <v>1000</v>
      </c>
      <c r="D16" s="80">
        <f>625+383</f>
        <v>1008</v>
      </c>
    </row>
    <row r="17" spans="1:4" s="20" customFormat="1" ht="15.75" customHeight="1">
      <c r="A17" s="81" t="s">
        <v>38</v>
      </c>
      <c r="B17" s="82">
        <v>83</v>
      </c>
      <c r="C17" s="83">
        <v>0</v>
      </c>
      <c r="D17" s="83">
        <v>0</v>
      </c>
    </row>
    <row r="18" spans="1:4" s="19" customFormat="1" ht="15.75" customHeight="1">
      <c r="A18" s="52" t="s">
        <v>5</v>
      </c>
      <c r="B18" s="61">
        <v>424</v>
      </c>
      <c r="C18" s="62">
        <v>500</v>
      </c>
      <c r="D18" s="62">
        <v>267</v>
      </c>
    </row>
    <row r="19" spans="1:4" s="19" customFormat="1" ht="15.75" customHeight="1">
      <c r="A19" s="53" t="s">
        <v>6</v>
      </c>
      <c r="B19" s="61">
        <v>20</v>
      </c>
      <c r="C19" s="62">
        <v>100</v>
      </c>
      <c r="D19" s="62">
        <v>50</v>
      </c>
    </row>
    <row r="20" spans="1:4" s="19" customFormat="1" ht="15.75" customHeight="1">
      <c r="A20" s="48" t="s">
        <v>7</v>
      </c>
      <c r="B20" s="61">
        <f>B21+B29</f>
        <v>13013</v>
      </c>
      <c r="C20" s="62">
        <f>C21+C29</f>
        <v>10102</v>
      </c>
      <c r="D20" s="62">
        <f>D21+D29</f>
        <v>11887</v>
      </c>
    </row>
    <row r="21" spans="1:4" s="20" customFormat="1" ht="15.75" customHeight="1">
      <c r="A21" s="54" t="s">
        <v>64</v>
      </c>
      <c r="B21" s="67">
        <f>SUM(B22:B28)</f>
        <v>10820</v>
      </c>
      <c r="C21" s="68">
        <f>SUM(C22:C28)</f>
        <v>9262</v>
      </c>
      <c r="D21" s="68">
        <f>SUM(D22:D28)</f>
        <v>10336</v>
      </c>
    </row>
    <row r="22" spans="1:4" s="20" customFormat="1" ht="15.75" customHeight="1">
      <c r="A22" s="54" t="s">
        <v>8</v>
      </c>
      <c r="B22" s="69">
        <v>3884</v>
      </c>
      <c r="C22" s="70">
        <v>3985</v>
      </c>
      <c r="D22" s="70">
        <f>1725+996+996+268</f>
        <v>3985</v>
      </c>
    </row>
    <row r="23" spans="1:4" s="20" customFormat="1" ht="15.75" customHeight="1">
      <c r="A23" s="54" t="s">
        <v>9</v>
      </c>
      <c r="B23" s="69">
        <v>458</v>
      </c>
      <c r="C23" s="70">
        <v>415</v>
      </c>
      <c r="D23" s="70">
        <f>228+35+140+102</f>
        <v>505</v>
      </c>
    </row>
    <row r="24" spans="1:4" s="20" customFormat="1" ht="15.75" customHeight="1">
      <c r="A24" s="54" t="s">
        <v>36</v>
      </c>
      <c r="B24" s="69">
        <v>2764</v>
      </c>
      <c r="C24" s="70">
        <v>1050</v>
      </c>
      <c r="D24" s="70">
        <f>1050+140</f>
        <v>1190</v>
      </c>
    </row>
    <row r="25" spans="1:4" s="20" customFormat="1" ht="15.75" customHeight="1">
      <c r="A25" s="54" t="s">
        <v>10</v>
      </c>
      <c r="B25" s="69">
        <v>16</v>
      </c>
      <c r="C25" s="70">
        <v>0</v>
      </c>
      <c r="D25" s="70">
        <v>0</v>
      </c>
    </row>
    <row r="26" spans="1:4" s="20" customFormat="1" ht="15.75" customHeight="1">
      <c r="A26" s="54" t="s">
        <v>11</v>
      </c>
      <c r="B26" s="69">
        <v>1298</v>
      </c>
      <c r="C26" s="70">
        <v>1412</v>
      </c>
      <c r="D26" s="70">
        <f>1541+515</f>
        <v>2056</v>
      </c>
    </row>
    <row r="27" spans="1:4" s="20" customFormat="1" ht="15.75" customHeight="1">
      <c r="A27" s="54" t="s">
        <v>12</v>
      </c>
      <c r="B27" s="69">
        <v>400</v>
      </c>
      <c r="C27" s="70">
        <v>400</v>
      </c>
      <c r="D27" s="70">
        <v>400</v>
      </c>
    </row>
    <row r="28" spans="1:4" s="20" customFormat="1" ht="15.75" customHeight="1">
      <c r="A28" s="54" t="s">
        <v>34</v>
      </c>
      <c r="B28" s="69">
        <v>2000</v>
      </c>
      <c r="C28" s="70">
        <v>2000</v>
      </c>
      <c r="D28" s="70">
        <f>2000+200</f>
        <v>2200</v>
      </c>
    </row>
    <row r="29" spans="1:4" s="20" customFormat="1" ht="15.75" customHeight="1">
      <c r="A29" s="54" t="s">
        <v>61</v>
      </c>
      <c r="B29" s="69">
        <f>B30+B31+B32+B33</f>
        <v>2193</v>
      </c>
      <c r="C29" s="70">
        <f>C30+C31+C32+C33</f>
        <v>840</v>
      </c>
      <c r="D29" s="70">
        <f>D30+D31+D32+D33</f>
        <v>1551</v>
      </c>
    </row>
    <row r="30" spans="1:4" s="20" customFormat="1" ht="15.75" customHeight="1">
      <c r="A30" s="54" t="s">
        <v>49</v>
      </c>
      <c r="B30" s="69">
        <v>2109</v>
      </c>
      <c r="C30" s="70">
        <v>440</v>
      </c>
      <c r="D30" s="70">
        <f>1081+150</f>
        <v>1231</v>
      </c>
    </row>
    <row r="31" spans="1:4" s="20" customFormat="1" ht="15.75" customHeight="1">
      <c r="A31" s="84" t="s">
        <v>54</v>
      </c>
      <c r="B31" s="69">
        <v>84</v>
      </c>
      <c r="C31" s="70"/>
      <c r="D31" s="70"/>
    </row>
    <row r="32" spans="1:4" s="20" customFormat="1" ht="15.75" customHeight="1">
      <c r="A32" s="85" t="s">
        <v>62</v>
      </c>
      <c r="B32" s="71"/>
      <c r="C32" s="72">
        <v>400</v>
      </c>
      <c r="D32" s="72">
        <v>320</v>
      </c>
    </row>
    <row r="33" spans="1:4" s="20" customFormat="1" ht="15.75" customHeight="1" thickBot="1">
      <c r="A33" s="86" t="s">
        <v>63</v>
      </c>
      <c r="B33" s="73"/>
      <c r="C33" s="74"/>
      <c r="D33" s="74"/>
    </row>
    <row r="34" spans="1:4" ht="185.25" customHeight="1">
      <c r="A34" s="5"/>
      <c r="B34" s="6"/>
      <c r="C34" s="6"/>
      <c r="D34" s="6"/>
    </row>
    <row r="35" spans="1:4" ht="24.75" customHeight="1" thickBot="1">
      <c r="A35" s="16"/>
      <c r="B35" s="13"/>
      <c r="C35" s="13"/>
      <c r="D35" s="13"/>
    </row>
    <row r="36" spans="1:4" s="15" customFormat="1" ht="30" customHeight="1" thickBot="1">
      <c r="A36" s="44" t="s">
        <v>1</v>
      </c>
      <c r="B36" s="58" t="s">
        <v>57</v>
      </c>
      <c r="C36" s="59" t="s">
        <v>58</v>
      </c>
      <c r="D36" s="108" t="s">
        <v>69</v>
      </c>
    </row>
    <row r="37" spans="1:5" s="7" customFormat="1" ht="18.75">
      <c r="A37" s="25"/>
      <c r="B37" s="90">
        <f>SUM(B38,B51:B62,B65:B74)</f>
        <v>26499</v>
      </c>
      <c r="C37" s="39">
        <f>SUM(C38,C51:C62,C65:C74)</f>
        <v>24501</v>
      </c>
      <c r="D37" s="39">
        <f>SUM(D38,D51:D62,D65:D74)</f>
        <v>28106</v>
      </c>
      <c r="E37" s="118"/>
    </row>
    <row r="38" spans="1:5" s="20" customFormat="1" ht="15.75" customHeight="1">
      <c r="A38" s="38" t="s">
        <v>13</v>
      </c>
      <c r="B38" s="91">
        <f>SUM(B39:B50)</f>
        <v>3141</v>
      </c>
      <c r="C38" s="27">
        <f>SUM(C39:C50)</f>
        <v>3183</v>
      </c>
      <c r="D38" s="27">
        <f>SUM(D39:D50)</f>
        <v>3661</v>
      </c>
      <c r="E38" s="117"/>
    </row>
    <row r="39" spans="1:5" s="4" customFormat="1" ht="15">
      <c r="A39" s="22" t="s">
        <v>14</v>
      </c>
      <c r="B39" s="92">
        <v>31</v>
      </c>
      <c r="C39" s="14">
        <v>35</v>
      </c>
      <c r="D39" s="14">
        <v>29</v>
      </c>
      <c r="E39" s="109"/>
    </row>
    <row r="40" spans="1:4" s="4" customFormat="1" ht="15">
      <c r="A40" s="22" t="s">
        <v>15</v>
      </c>
      <c r="B40" s="92">
        <v>144</v>
      </c>
      <c r="C40" s="14">
        <v>150</v>
      </c>
      <c r="D40" s="14">
        <v>85</v>
      </c>
    </row>
    <row r="41" spans="1:4" s="4" customFormat="1" ht="15">
      <c r="A41" s="22" t="s">
        <v>16</v>
      </c>
      <c r="B41" s="92">
        <v>28</v>
      </c>
      <c r="C41" s="14">
        <v>30</v>
      </c>
      <c r="D41" s="14">
        <v>29</v>
      </c>
    </row>
    <row r="42" spans="1:4" s="4" customFormat="1" ht="15">
      <c r="A42" s="22" t="s">
        <v>17</v>
      </c>
      <c r="B42" s="92">
        <v>1072</v>
      </c>
      <c r="C42" s="14">
        <v>1100</v>
      </c>
      <c r="D42" s="14">
        <f>729+145+439+4+42</f>
        <v>1359</v>
      </c>
    </row>
    <row r="43" spans="1:5" s="4" customFormat="1" ht="15">
      <c r="A43" s="22" t="s">
        <v>18</v>
      </c>
      <c r="B43" s="92">
        <v>104</v>
      </c>
      <c r="C43" s="14">
        <v>85</v>
      </c>
      <c r="D43" s="14">
        <v>79</v>
      </c>
      <c r="E43" s="109"/>
    </row>
    <row r="44" spans="1:5" s="4" customFormat="1" ht="15">
      <c r="A44" s="22" t="s">
        <v>19</v>
      </c>
      <c r="B44" s="92">
        <v>669</v>
      </c>
      <c r="C44" s="14">
        <v>680</v>
      </c>
      <c r="D44" s="14">
        <v>863</v>
      </c>
      <c r="E44" s="109"/>
    </row>
    <row r="45" spans="1:4" s="4" customFormat="1" ht="15">
      <c r="A45" s="22" t="s">
        <v>20</v>
      </c>
      <c r="B45" s="92">
        <v>108</v>
      </c>
      <c r="C45" s="14">
        <v>108</v>
      </c>
      <c r="D45" s="14">
        <v>167</v>
      </c>
    </row>
    <row r="46" spans="1:4" s="4" customFormat="1" ht="15">
      <c r="A46" s="22" t="s">
        <v>39</v>
      </c>
      <c r="B46" s="92">
        <v>490</v>
      </c>
      <c r="C46" s="14">
        <v>520</v>
      </c>
      <c r="D46" s="14">
        <f>473+42</f>
        <v>515</v>
      </c>
    </row>
    <row r="47" spans="1:4" s="4" customFormat="1" ht="15">
      <c r="A47" s="22" t="s">
        <v>21</v>
      </c>
      <c r="B47" s="92">
        <v>182</v>
      </c>
      <c r="C47" s="14">
        <v>180</v>
      </c>
      <c r="D47" s="14">
        <v>236</v>
      </c>
    </row>
    <row r="48" spans="1:4" s="4" customFormat="1" ht="15">
      <c r="A48" s="22" t="s">
        <v>22</v>
      </c>
      <c r="B48" s="92">
        <v>65</v>
      </c>
      <c r="C48" s="14">
        <v>60</v>
      </c>
      <c r="D48" s="14">
        <v>55</v>
      </c>
    </row>
    <row r="49" spans="1:4" s="4" customFormat="1" ht="15">
      <c r="A49" s="22" t="s">
        <v>23</v>
      </c>
      <c r="B49" s="92">
        <v>198</v>
      </c>
      <c r="C49" s="14">
        <v>180</v>
      </c>
      <c r="D49" s="14">
        <v>190</v>
      </c>
    </row>
    <row r="50" spans="1:4" s="4" customFormat="1" ht="15">
      <c r="A50" s="23" t="s">
        <v>24</v>
      </c>
      <c r="B50" s="93">
        <v>50</v>
      </c>
      <c r="C50" s="18">
        <v>55</v>
      </c>
      <c r="D50" s="18">
        <v>54</v>
      </c>
    </row>
    <row r="51" spans="1:4" s="19" customFormat="1" ht="15.75" customHeight="1">
      <c r="A51" s="33" t="s">
        <v>40</v>
      </c>
      <c r="B51" s="94">
        <v>1039</v>
      </c>
      <c r="C51" s="28">
        <v>1020</v>
      </c>
      <c r="D51" s="28">
        <v>960</v>
      </c>
    </row>
    <row r="52" spans="1:4" s="19" customFormat="1" ht="15.75" customHeight="1">
      <c r="A52" s="33" t="s">
        <v>25</v>
      </c>
      <c r="B52" s="94">
        <v>96</v>
      </c>
      <c r="C52" s="28">
        <v>100</v>
      </c>
      <c r="D52" s="28">
        <v>97</v>
      </c>
    </row>
    <row r="53" spans="1:4" s="19" customFormat="1" ht="15.75" customHeight="1">
      <c r="A53" s="33" t="s">
        <v>26</v>
      </c>
      <c r="B53" s="94">
        <v>279</v>
      </c>
      <c r="C53" s="28">
        <v>300</v>
      </c>
      <c r="D53" s="28">
        <v>290</v>
      </c>
    </row>
    <row r="54" spans="1:4" s="19" customFormat="1" ht="15.75" customHeight="1">
      <c r="A54" s="33" t="s">
        <v>56</v>
      </c>
      <c r="B54" s="94">
        <v>736</v>
      </c>
      <c r="C54" s="28">
        <v>300</v>
      </c>
      <c r="D54" s="28">
        <v>283</v>
      </c>
    </row>
    <row r="55" spans="1:5" s="19" customFormat="1" ht="15.75" customHeight="1" thickBot="1">
      <c r="A55" s="35" t="s">
        <v>27</v>
      </c>
      <c r="B55" s="95">
        <v>221</v>
      </c>
      <c r="C55" s="31">
        <v>200</v>
      </c>
      <c r="D55" s="31">
        <v>182</v>
      </c>
      <c r="E55" s="55"/>
    </row>
    <row r="56" spans="1:6" s="19" customFormat="1" ht="15.75" customHeight="1">
      <c r="A56" s="87" t="s">
        <v>44</v>
      </c>
      <c r="B56" s="96">
        <v>3522</v>
      </c>
      <c r="C56" s="97">
        <v>5573</v>
      </c>
      <c r="D56" s="97">
        <f>6380-290</f>
        <v>6090</v>
      </c>
      <c r="F56" s="55"/>
    </row>
    <row r="57" spans="1:4" s="19" customFormat="1" ht="15.75" customHeight="1">
      <c r="A57" s="88" t="s">
        <v>45</v>
      </c>
      <c r="B57" s="98">
        <v>2248</v>
      </c>
      <c r="C57" s="99">
        <v>440</v>
      </c>
      <c r="D57" s="99">
        <f>971+290</f>
        <v>1261</v>
      </c>
    </row>
    <row r="58" spans="1:5" s="19" customFormat="1" ht="15.75" customHeight="1">
      <c r="A58" s="88" t="s">
        <v>46</v>
      </c>
      <c r="B58" s="98">
        <v>308</v>
      </c>
      <c r="C58" s="99">
        <v>305</v>
      </c>
      <c r="D58" s="99">
        <v>298</v>
      </c>
      <c r="E58" s="55"/>
    </row>
    <row r="59" spans="1:5" s="19" customFormat="1" ht="15.75" customHeight="1">
      <c r="A59" s="88" t="s">
        <v>47</v>
      </c>
      <c r="B59" s="98">
        <v>3047</v>
      </c>
      <c r="C59" s="99">
        <v>3282</v>
      </c>
      <c r="D59" s="99">
        <v>3108</v>
      </c>
      <c r="E59" s="55"/>
    </row>
    <row r="60" spans="1:4" s="19" customFormat="1" ht="15.75" customHeight="1" thickBot="1">
      <c r="A60" s="89" t="s">
        <v>55</v>
      </c>
      <c r="B60" s="100">
        <v>4488</v>
      </c>
      <c r="C60" s="101">
        <v>4488</v>
      </c>
      <c r="D60" s="101">
        <f>374*12</f>
        <v>4488</v>
      </c>
    </row>
    <row r="61" spans="1:6" s="19" customFormat="1" ht="15.75" customHeight="1">
      <c r="A61" s="34" t="s">
        <v>53</v>
      </c>
      <c r="B61" s="102">
        <v>2950</v>
      </c>
      <c r="C61" s="103">
        <v>1300</v>
      </c>
      <c r="D61" s="103">
        <f>1082-298+5618-D60-313</f>
        <v>1601</v>
      </c>
      <c r="F61" s="55"/>
    </row>
    <row r="62" spans="1:4" s="19" customFormat="1" ht="15.75" customHeight="1">
      <c r="A62" s="37" t="s">
        <v>28</v>
      </c>
      <c r="B62" s="104">
        <f>SUM(B63:B64)</f>
        <v>847</v>
      </c>
      <c r="C62" s="29">
        <f>SUM(C63:C64)</f>
        <v>900</v>
      </c>
      <c r="D62" s="29">
        <f>SUM(D63:D64)</f>
        <v>1060</v>
      </c>
    </row>
    <row r="63" spans="1:5" s="4" customFormat="1" ht="15.75" customHeight="1">
      <c r="A63" s="24" t="s">
        <v>43</v>
      </c>
      <c r="B63" s="92">
        <v>325</v>
      </c>
      <c r="C63" s="14">
        <v>350</v>
      </c>
      <c r="D63" s="14">
        <v>578</v>
      </c>
      <c r="E63" s="109"/>
    </row>
    <row r="64" spans="1:4" s="4" customFormat="1" ht="15.75" customHeight="1">
      <c r="A64" s="24" t="s">
        <v>52</v>
      </c>
      <c r="B64" s="92">
        <v>522</v>
      </c>
      <c r="C64" s="14">
        <v>550</v>
      </c>
      <c r="D64" s="14">
        <v>482</v>
      </c>
    </row>
    <row r="65" spans="1:4" s="19" customFormat="1" ht="15.75" customHeight="1">
      <c r="A65" s="33" t="s">
        <v>29</v>
      </c>
      <c r="B65" s="94">
        <f>186+123+453</f>
        <v>762</v>
      </c>
      <c r="C65" s="28">
        <v>750</v>
      </c>
      <c r="D65" s="28">
        <f>23+993+15</f>
        <v>1031</v>
      </c>
    </row>
    <row r="66" spans="1:4" s="19" customFormat="1" ht="15.75" customHeight="1">
      <c r="A66" s="33" t="s">
        <v>30</v>
      </c>
      <c r="B66" s="94">
        <v>1002</v>
      </c>
      <c r="C66" s="28">
        <v>1060</v>
      </c>
      <c r="D66" s="28">
        <v>1227</v>
      </c>
    </row>
    <row r="67" spans="1:4" s="19" customFormat="1" ht="15.75" customHeight="1">
      <c r="A67" s="34" t="s">
        <v>66</v>
      </c>
      <c r="B67" s="105"/>
      <c r="C67" s="30"/>
      <c r="D67" s="30">
        <v>1069</v>
      </c>
    </row>
    <row r="68" spans="1:4" s="19" customFormat="1" ht="14.25" customHeight="1">
      <c r="A68" s="33" t="s">
        <v>31</v>
      </c>
      <c r="B68" s="94">
        <v>490</v>
      </c>
      <c r="C68" s="28">
        <v>250</v>
      </c>
      <c r="D68" s="28">
        <v>142</v>
      </c>
    </row>
    <row r="69" spans="1:4" s="19" customFormat="1" ht="15.75" customHeight="1" hidden="1">
      <c r="A69" s="33" t="s">
        <v>32</v>
      </c>
      <c r="B69" s="94"/>
      <c r="C69" s="28"/>
      <c r="D69" s="28"/>
    </row>
    <row r="70" spans="1:4" s="19" customFormat="1" ht="31.5">
      <c r="A70" s="26" t="s">
        <v>51</v>
      </c>
      <c r="B70" s="94">
        <v>243</v>
      </c>
      <c r="C70" s="28">
        <v>50</v>
      </c>
      <c r="D70" s="28">
        <v>83</v>
      </c>
    </row>
    <row r="71" spans="1:4" s="19" customFormat="1" ht="15.75" customHeight="1">
      <c r="A71" s="33" t="s">
        <v>42</v>
      </c>
      <c r="B71" s="94">
        <v>774</v>
      </c>
      <c r="C71" s="28">
        <v>600</v>
      </c>
      <c r="D71" s="28">
        <v>968</v>
      </c>
    </row>
    <row r="72" spans="1:4" s="19" customFormat="1" ht="15.75" customHeight="1" hidden="1">
      <c r="A72" s="33" t="s">
        <v>50</v>
      </c>
      <c r="B72" s="94"/>
      <c r="C72" s="28"/>
      <c r="D72" s="28"/>
    </row>
    <row r="73" spans="1:4" s="19" customFormat="1" ht="15.75" customHeight="1" hidden="1">
      <c r="A73" s="35" t="s">
        <v>41</v>
      </c>
      <c r="B73" s="95"/>
      <c r="C73" s="31"/>
      <c r="D73" s="31"/>
    </row>
    <row r="74" spans="1:4" s="19" customFormat="1" ht="17.25" thickBot="1">
      <c r="A74" s="36" t="s">
        <v>60</v>
      </c>
      <c r="B74" s="106">
        <v>306</v>
      </c>
      <c r="C74" s="32">
        <v>400</v>
      </c>
      <c r="D74" s="32">
        <v>207</v>
      </c>
    </row>
    <row r="75" spans="1:4" s="4" customFormat="1" ht="16.5" thickBot="1">
      <c r="A75" s="40"/>
      <c r="B75" s="41"/>
      <c r="C75" s="41"/>
      <c r="D75" s="41"/>
    </row>
    <row r="76" spans="1:4" s="8" customFormat="1" ht="19.5" thickBot="1">
      <c r="A76" s="42" t="s">
        <v>33</v>
      </c>
      <c r="B76" s="107">
        <f>B7-B37</f>
        <v>2021</v>
      </c>
      <c r="C76" s="43">
        <f>C7-C37</f>
        <v>1501</v>
      </c>
      <c r="D76" s="43">
        <f>D7-D37</f>
        <v>1160</v>
      </c>
    </row>
    <row r="77" s="4" customFormat="1" ht="15">
      <c r="A77" s="17"/>
    </row>
    <row r="78" spans="1:4" s="4" customFormat="1" ht="15.75">
      <c r="A78" s="9"/>
      <c r="B78" s="5"/>
      <c r="C78" s="5"/>
      <c r="D78" s="5"/>
    </row>
    <row r="79" spans="1:4" s="4" customFormat="1" ht="15.75">
      <c r="A79" s="5"/>
      <c r="B79" s="13"/>
      <c r="C79" s="13"/>
      <c r="D79" s="13"/>
    </row>
    <row r="80" spans="1:4" ht="15.75">
      <c r="A80" s="5"/>
      <c r="B80" s="13"/>
      <c r="C80" s="13"/>
      <c r="D80" s="13"/>
    </row>
    <row r="81" spans="1:4" s="11" customFormat="1" ht="15.75">
      <c r="A81" s="5"/>
      <c r="B81" s="13"/>
      <c r="C81" s="13"/>
      <c r="D81" s="13"/>
    </row>
    <row r="82" spans="1:4" ht="15.75">
      <c r="A82" s="57"/>
      <c r="B82" s="13"/>
      <c r="C82" s="12"/>
      <c r="D82" s="12"/>
    </row>
    <row r="83" spans="1:4" s="11" customFormat="1" ht="15.75">
      <c r="A83" s="5"/>
      <c r="B83" s="5"/>
      <c r="C83" s="5"/>
      <c r="D83" s="5"/>
    </row>
    <row r="84" spans="1:4" s="11" customFormat="1" ht="15.75">
      <c r="A84" s="5"/>
      <c r="B84" s="10"/>
      <c r="C84" s="56"/>
      <c r="D84" s="56"/>
    </row>
    <row r="85" spans="1:4" ht="20.25" customHeight="1">
      <c r="A85" s="5"/>
      <c r="B85" s="5"/>
      <c r="C85" s="5"/>
      <c r="D85" s="5"/>
    </row>
    <row r="86" spans="1:4" ht="15.75">
      <c r="A86" s="5"/>
      <c r="B86" s="5"/>
      <c r="C86" s="5"/>
      <c r="D86" s="5"/>
    </row>
    <row r="87" spans="1:4" ht="15.75">
      <c r="A87" s="5"/>
      <c r="B87" s="5"/>
      <c r="C87" s="5"/>
      <c r="D87" s="5"/>
    </row>
    <row r="88" spans="1:4" ht="15.75">
      <c r="A88" s="5"/>
      <c r="B88" s="5"/>
      <c r="C88" s="5"/>
      <c r="D88" s="5"/>
    </row>
    <row r="89" spans="1:4" ht="15.75">
      <c r="A89" s="5"/>
      <c r="B89" s="5"/>
      <c r="C89" s="5"/>
      <c r="D89" s="5"/>
    </row>
    <row r="90" spans="1:4" ht="15.75">
      <c r="A90" s="5"/>
      <c r="B90" s="5"/>
      <c r="C90" s="5"/>
      <c r="D90" s="5"/>
    </row>
    <row r="91" spans="1:4" ht="15.75">
      <c r="A91" s="5"/>
      <c r="B91" s="5"/>
      <c r="C91" s="5"/>
      <c r="D91" s="5"/>
    </row>
    <row r="92" spans="1:4" ht="15.75">
      <c r="A92" s="5"/>
      <c r="B92" s="5"/>
      <c r="C92" s="5"/>
      <c r="D92" s="5"/>
    </row>
    <row r="93" spans="1:4" ht="15.75">
      <c r="A93" s="5"/>
      <c r="B93" s="5"/>
      <c r="C93" s="5"/>
      <c r="D93" s="5"/>
    </row>
    <row r="94" spans="1:4" ht="15.75">
      <c r="A94" s="5"/>
      <c r="B94" s="5"/>
      <c r="C94" s="5"/>
      <c r="D94" s="5"/>
    </row>
    <row r="95" spans="1:4" ht="15.75">
      <c r="A95" s="5"/>
      <c r="B95" s="5"/>
      <c r="C95" s="5"/>
      <c r="D95" s="5"/>
    </row>
    <row r="96" spans="1:4" ht="15.75">
      <c r="A96" s="5"/>
      <c r="B96" s="5"/>
      <c r="C96" s="5"/>
      <c r="D96" s="5"/>
    </row>
    <row r="97" spans="1:4" ht="15.75">
      <c r="A97" s="5"/>
      <c r="B97" s="5"/>
      <c r="C97" s="5"/>
      <c r="D97" s="5"/>
    </row>
    <row r="98" spans="1:4" ht="15.75">
      <c r="A98" s="5"/>
      <c r="B98" s="5"/>
      <c r="C98" s="5"/>
      <c r="D98" s="5"/>
    </row>
    <row r="99" spans="1:4" ht="15.75">
      <c r="A99" s="5"/>
      <c r="B99" s="5"/>
      <c r="C99" s="5"/>
      <c r="D99" s="5"/>
    </row>
    <row r="100" spans="1:4" ht="15.75">
      <c r="A100" s="5"/>
      <c r="B100" s="5"/>
      <c r="C100" s="5"/>
      <c r="D100" s="5"/>
    </row>
    <row r="101" spans="1:4" ht="15.75">
      <c r="A101" s="5"/>
      <c r="B101" s="5"/>
      <c r="C101" s="5"/>
      <c r="D101" s="5"/>
    </row>
    <row r="102" spans="1:4" ht="15.75">
      <c r="A102" s="5"/>
      <c r="B102" s="5"/>
      <c r="C102" s="5"/>
      <c r="D102" s="5"/>
    </row>
    <row r="103" spans="1:4" ht="15.75">
      <c r="A103" s="5"/>
      <c r="B103" s="5"/>
      <c r="C103" s="5"/>
      <c r="D103" s="5"/>
    </row>
    <row r="104" spans="1:4" ht="15.75">
      <c r="A104" s="5"/>
      <c r="B104" s="5"/>
      <c r="C104" s="5"/>
      <c r="D104" s="5"/>
    </row>
    <row r="105" spans="1:4" ht="15.75">
      <c r="A105" s="5"/>
      <c r="B105" s="5"/>
      <c r="C105" s="5"/>
      <c r="D105" s="5"/>
    </row>
    <row r="106" spans="1:4" ht="15.75">
      <c r="A106" s="5"/>
      <c r="B106" s="5"/>
      <c r="C106" s="5"/>
      <c r="D106" s="5"/>
    </row>
    <row r="107" spans="1:4" ht="15.75">
      <c r="A107" s="5"/>
      <c r="B107" s="5"/>
      <c r="C107" s="5"/>
      <c r="D107" s="5"/>
    </row>
    <row r="108" spans="1:4" ht="15.75">
      <c r="A108" s="5"/>
      <c r="B108" s="5"/>
      <c r="C108" s="5"/>
      <c r="D108" s="5"/>
    </row>
    <row r="109" spans="1:4" ht="15.75">
      <c r="A109" s="5"/>
      <c r="B109" s="5"/>
      <c r="C109" s="5"/>
      <c r="D109" s="5"/>
    </row>
    <row r="110" spans="1:4" ht="15.75">
      <c r="A110" s="5"/>
      <c r="B110" s="5"/>
      <c r="C110" s="5"/>
      <c r="D110" s="5"/>
    </row>
    <row r="111" spans="1:4" ht="15.75">
      <c r="A111" s="5"/>
      <c r="B111" s="5"/>
      <c r="C111" s="5"/>
      <c r="D111" s="5"/>
    </row>
    <row r="112" spans="1:4" ht="15.75">
      <c r="A112" s="5"/>
      <c r="B112" s="5"/>
      <c r="C112" s="5"/>
      <c r="D112" s="5"/>
    </row>
    <row r="113" spans="1:4" ht="15.75">
      <c r="A113" s="5"/>
      <c r="B113" s="5"/>
      <c r="C113" s="5"/>
      <c r="D113" s="5"/>
    </row>
    <row r="114" spans="1:4" ht="15.75">
      <c r="A114" s="5"/>
      <c r="B114" s="5"/>
      <c r="C114" s="5"/>
      <c r="D114" s="5"/>
    </row>
    <row r="115" spans="1:4" ht="15.75">
      <c r="A115" s="5"/>
      <c r="B115" s="5"/>
      <c r="C115" s="5"/>
      <c r="D115" s="5"/>
    </row>
    <row r="116" spans="1:4" ht="15.75">
      <c r="A116" s="5"/>
      <c r="B116" s="5"/>
      <c r="C116" s="5"/>
      <c r="D116" s="5"/>
    </row>
    <row r="117" spans="1:4" ht="15.75">
      <c r="A117" s="5"/>
      <c r="B117" s="5"/>
      <c r="C117" s="5"/>
      <c r="D117" s="5"/>
    </row>
    <row r="118" spans="1:4" ht="15.75">
      <c r="A118" s="5"/>
      <c r="B118" s="5"/>
      <c r="C118" s="5"/>
      <c r="D118" s="5"/>
    </row>
    <row r="119" spans="1:4" ht="15.75">
      <c r="A119" s="5"/>
      <c r="B119" s="5"/>
      <c r="C119" s="5"/>
      <c r="D119" s="5"/>
    </row>
    <row r="120" spans="1:4" ht="15.75">
      <c r="A120" s="5"/>
      <c r="B120" s="5"/>
      <c r="C120" s="5"/>
      <c r="D120" s="5"/>
    </row>
    <row r="121" spans="1:4" ht="15.75">
      <c r="A121" s="5"/>
      <c r="B121" s="5"/>
      <c r="C121" s="5"/>
      <c r="D121" s="5"/>
    </row>
    <row r="122" spans="1:4" ht="15.75">
      <c r="A122" s="5"/>
      <c r="B122" s="5"/>
      <c r="C122" s="5"/>
      <c r="D122" s="5"/>
    </row>
    <row r="123" ht="15.75">
      <c r="A123" s="5"/>
    </row>
    <row r="124" ht="15.75">
      <c r="A124" s="5"/>
    </row>
    <row r="125" ht="15.75">
      <c r="A125" s="5"/>
    </row>
    <row r="126" ht="15.75">
      <c r="A126" s="5"/>
    </row>
    <row r="127" ht="15.75">
      <c r="A127" s="5"/>
    </row>
    <row r="128" ht="15.75">
      <c r="A128" s="5"/>
    </row>
    <row r="129" ht="15.75">
      <c r="A129" s="5"/>
    </row>
    <row r="130" ht="15.75">
      <c r="A130" s="5"/>
    </row>
    <row r="131" ht="15.75">
      <c r="A131" s="5"/>
    </row>
    <row r="132" ht="15.75">
      <c r="A132" s="5"/>
    </row>
    <row r="133" ht="15.75">
      <c r="A133" s="5"/>
    </row>
    <row r="134" ht="15.75">
      <c r="A134" s="5"/>
    </row>
    <row r="135" ht="15.75">
      <c r="A135" s="5"/>
    </row>
    <row r="136" ht="15.75">
      <c r="A136" s="5"/>
    </row>
    <row r="137" ht="15.75">
      <c r="A137" s="5"/>
    </row>
    <row r="138" ht="15.75">
      <c r="A138" s="5"/>
    </row>
    <row r="139" ht="15.75">
      <c r="A139" s="5"/>
    </row>
    <row r="140" ht="15.75">
      <c r="A140" s="5"/>
    </row>
    <row r="141" ht="15.75">
      <c r="A141" s="5"/>
    </row>
    <row r="142" ht="15.75">
      <c r="A142" s="5"/>
    </row>
    <row r="143" ht="15.75">
      <c r="A143" s="5"/>
    </row>
    <row r="144" ht="15.75">
      <c r="A144" s="5"/>
    </row>
    <row r="145" ht="15.75">
      <c r="A145" s="5"/>
    </row>
    <row r="146" ht="15.75">
      <c r="A146" s="5"/>
    </row>
    <row r="147" ht="15.75">
      <c r="A147" s="5"/>
    </row>
    <row r="148" ht="15.75">
      <c r="A148" s="5"/>
    </row>
    <row r="149" ht="15.75">
      <c r="A149" s="5"/>
    </row>
    <row r="150" ht="15.75">
      <c r="A150" s="5"/>
    </row>
    <row r="151" ht="15.75">
      <c r="A151" s="5"/>
    </row>
    <row r="152" ht="15.75">
      <c r="A152" s="5"/>
    </row>
    <row r="153" ht="15.75">
      <c r="A153" s="5"/>
    </row>
    <row r="154" ht="15.75">
      <c r="A154" s="5"/>
    </row>
    <row r="155" ht="15.75">
      <c r="A155" s="5"/>
    </row>
    <row r="156" ht="15.75">
      <c r="A156" s="5"/>
    </row>
    <row r="157" ht="15.75">
      <c r="A157" s="5"/>
    </row>
    <row r="158" ht="15.75">
      <c r="A158" s="5"/>
    </row>
    <row r="159" ht="15.75">
      <c r="A159" s="5"/>
    </row>
    <row r="160" ht="15.75">
      <c r="A160" s="5"/>
    </row>
    <row r="161" ht="15.75">
      <c r="A161" s="5"/>
    </row>
    <row r="162" ht="15.75">
      <c r="A162" s="5"/>
    </row>
    <row r="163" ht="15.75">
      <c r="A163" s="5"/>
    </row>
    <row r="164" ht="15.75">
      <c r="A164" s="5"/>
    </row>
    <row r="165" ht="15.75">
      <c r="A165" s="5"/>
    </row>
    <row r="166" ht="15.75">
      <c r="A166" s="5"/>
    </row>
    <row r="167" ht="15.75">
      <c r="A167" s="5"/>
    </row>
    <row r="168" ht="15.75">
      <c r="A168" s="5"/>
    </row>
    <row r="169" ht="15.75">
      <c r="A169" s="5"/>
    </row>
    <row r="170" ht="15.75">
      <c r="A170" s="5"/>
    </row>
    <row r="171" ht="15.75">
      <c r="A171" s="5"/>
    </row>
    <row r="172" ht="15.75">
      <c r="A172" s="5"/>
    </row>
    <row r="173" ht="15.75">
      <c r="A173" s="5"/>
    </row>
    <row r="174" ht="15.75">
      <c r="A174" s="5"/>
    </row>
    <row r="175" ht="15.75">
      <c r="A175" s="5"/>
    </row>
    <row r="176" ht="15.75">
      <c r="A176" s="5"/>
    </row>
    <row r="177" ht="15.75">
      <c r="A177" s="5"/>
    </row>
    <row r="178" ht="15.75">
      <c r="A178" s="5"/>
    </row>
    <row r="179" ht="15.75">
      <c r="A179" s="5"/>
    </row>
    <row r="180" ht="15.75">
      <c r="A180" s="5"/>
    </row>
    <row r="181" ht="15.75">
      <c r="A181" s="5"/>
    </row>
    <row r="182" ht="15.75">
      <c r="A182" s="5"/>
    </row>
    <row r="183" ht="15.75">
      <c r="A183" s="5"/>
    </row>
    <row r="184" ht="15.75">
      <c r="A184" s="5"/>
    </row>
    <row r="185" ht="15.75">
      <c r="A185" s="5"/>
    </row>
    <row r="186" ht="15.75">
      <c r="A186" s="5"/>
    </row>
    <row r="187" ht="15.75">
      <c r="A187" s="5"/>
    </row>
    <row r="188" ht="15.75">
      <c r="A188" s="5"/>
    </row>
    <row r="189" ht="15.75">
      <c r="A189" s="5"/>
    </row>
    <row r="190" ht="15.75">
      <c r="A190" s="5"/>
    </row>
    <row r="191" ht="15.75">
      <c r="A191" s="5"/>
    </row>
    <row r="192" ht="15.75">
      <c r="A192" s="5"/>
    </row>
    <row r="193" ht="15.75">
      <c r="A193" s="5"/>
    </row>
    <row r="194" ht="15.75">
      <c r="A194" s="5"/>
    </row>
    <row r="195" ht="15.75">
      <c r="A195" s="5"/>
    </row>
    <row r="196" ht="15.75">
      <c r="A196" s="5"/>
    </row>
    <row r="197" ht="15.75">
      <c r="A197" s="5"/>
    </row>
    <row r="198" ht="15.75">
      <c r="A198" s="5"/>
    </row>
    <row r="199" ht="15.75">
      <c r="A199" s="5"/>
    </row>
    <row r="200" ht="15.75">
      <c r="A200" s="5"/>
    </row>
    <row r="201" ht="15.75">
      <c r="A201" s="5"/>
    </row>
    <row r="202" ht="15.75">
      <c r="A202" s="5"/>
    </row>
    <row r="203" ht="15.75">
      <c r="A203" s="5"/>
    </row>
    <row r="204" ht="15.75">
      <c r="A204" s="5"/>
    </row>
    <row r="205" ht="15.75">
      <c r="A205" s="5"/>
    </row>
    <row r="206" ht="15.75">
      <c r="A206" s="5"/>
    </row>
    <row r="207" ht="15.75">
      <c r="A207" s="5"/>
    </row>
    <row r="208" ht="15.75">
      <c r="A208" s="5"/>
    </row>
    <row r="209" ht="15.75">
      <c r="A209" s="5"/>
    </row>
    <row r="210" ht="15.75">
      <c r="A210" s="5"/>
    </row>
    <row r="211" ht="15.75">
      <c r="A211" s="5"/>
    </row>
    <row r="212" ht="15.75">
      <c r="A212" s="5"/>
    </row>
    <row r="213" ht="15.75">
      <c r="A213" s="5"/>
    </row>
    <row r="214" ht="15.75">
      <c r="A214" s="5"/>
    </row>
    <row r="215" ht="15.75">
      <c r="A215" s="5"/>
    </row>
    <row r="216" ht="15.75">
      <c r="A216" s="5"/>
    </row>
    <row r="217" ht="15.75">
      <c r="A217" s="5"/>
    </row>
    <row r="218" ht="15.75">
      <c r="A218" s="5"/>
    </row>
    <row r="219" ht="15.75">
      <c r="A219" s="5"/>
    </row>
    <row r="220" ht="15.75">
      <c r="A220" s="5"/>
    </row>
    <row r="221" ht="15.75">
      <c r="A221" s="5"/>
    </row>
    <row r="222" ht="15.75">
      <c r="A222" s="5"/>
    </row>
    <row r="223" ht="15.75">
      <c r="A223" s="5"/>
    </row>
    <row r="224" ht="15.75">
      <c r="A224" s="5"/>
    </row>
    <row r="225" ht="15.75">
      <c r="A225" s="5"/>
    </row>
    <row r="226" ht="15.75">
      <c r="A226" s="5"/>
    </row>
    <row r="227" ht="15.75">
      <c r="A227" s="5"/>
    </row>
    <row r="228" ht="15.75">
      <c r="A228" s="5"/>
    </row>
    <row r="229" ht="15.75">
      <c r="A229" s="5"/>
    </row>
    <row r="230" ht="15.75">
      <c r="A230" s="5"/>
    </row>
    <row r="231" ht="15.75">
      <c r="A231" s="5"/>
    </row>
    <row r="232" ht="15.75">
      <c r="A232" s="5"/>
    </row>
    <row r="233" ht="15.75">
      <c r="A233" s="5"/>
    </row>
    <row r="234" ht="15.75">
      <c r="A234" s="5"/>
    </row>
    <row r="235" ht="15.75">
      <c r="A235" s="5"/>
    </row>
    <row r="236" ht="15.75">
      <c r="A236" s="5"/>
    </row>
    <row r="237" ht="15.75">
      <c r="A237" s="5"/>
    </row>
    <row r="238" ht="15.75">
      <c r="A238" s="5"/>
    </row>
    <row r="239" ht="15.75">
      <c r="A239" s="5"/>
    </row>
    <row r="240" ht="15.75">
      <c r="A240" s="5"/>
    </row>
    <row r="241" ht="15.75">
      <c r="A241" s="5"/>
    </row>
    <row r="242" ht="15.75">
      <c r="A242" s="5"/>
    </row>
    <row r="243" ht="15.75">
      <c r="A243" s="5"/>
    </row>
    <row r="244" ht="15.75">
      <c r="A244" s="5"/>
    </row>
    <row r="245" ht="15.75">
      <c r="A245" s="5"/>
    </row>
    <row r="246" ht="15.75">
      <c r="A246" s="5"/>
    </row>
    <row r="247" ht="15.75">
      <c r="A247" s="5"/>
    </row>
    <row r="248" ht="15.75">
      <c r="A248" s="5"/>
    </row>
    <row r="249" ht="15.75">
      <c r="A249" s="5"/>
    </row>
    <row r="250" ht="15.75">
      <c r="A250" s="5"/>
    </row>
    <row r="251" ht="15.75">
      <c r="A251" s="5"/>
    </row>
    <row r="252" ht="15.75">
      <c r="A252" s="5"/>
    </row>
    <row r="253" ht="15.75">
      <c r="A253" s="5"/>
    </row>
    <row r="254" ht="15.75">
      <c r="A254" s="5"/>
    </row>
    <row r="255" ht="15.75">
      <c r="A255" s="5"/>
    </row>
  </sheetData>
  <printOptions horizontalCentered="1"/>
  <pageMargins left="0.38" right="0.38" top="0.6299212598425197" bottom="0.3937007874015748" header="0.5118110236220472" footer="0.15748031496062992"/>
  <pageSetup horizontalDpi="300" verticalDpi="300" orientation="portrait" paperSize="9" r:id="rId1"/>
  <headerFooter alignWithMargins="0">
    <oddFooter>&amp;LKészítette: Németh Zoltán és Varga Zsófia &amp;RNagykanizsa, 2010. április 14.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09"/>
  <sheetViews>
    <sheetView tabSelected="1" workbookViewId="0" topLeftCell="A1">
      <selection activeCell="H25" sqref="H25"/>
    </sheetView>
  </sheetViews>
  <sheetFormatPr defaultColWidth="8.796875" defaultRowHeight="15"/>
  <cols>
    <col min="1" max="1" width="56.09765625" style="0" customWidth="1"/>
    <col min="2" max="2" width="11.09765625" style="0" customWidth="1"/>
    <col min="3" max="3" width="9.8984375" style="0" customWidth="1"/>
  </cols>
  <sheetData>
    <row r="1" spans="1:2" ht="36.75" customHeight="1">
      <c r="A1" s="5"/>
      <c r="B1" s="5"/>
    </row>
    <row r="2" spans="1:2" ht="18.75">
      <c r="A2" s="45" t="s">
        <v>0</v>
      </c>
      <c r="B2" s="45"/>
    </row>
    <row r="3" spans="1:2" ht="18.75">
      <c r="A3" s="45" t="s">
        <v>70</v>
      </c>
      <c r="B3" s="45"/>
    </row>
    <row r="5" spans="1:3" ht="41.25" customHeight="1" thickBot="1">
      <c r="A5" s="5"/>
      <c r="B5" s="5"/>
      <c r="C5" s="2"/>
    </row>
    <row r="6" spans="1:3" s="15" customFormat="1" ht="29.25" customHeight="1" thickBot="1">
      <c r="A6" s="121" t="s">
        <v>1</v>
      </c>
      <c r="B6" s="126" t="s">
        <v>79</v>
      </c>
      <c r="C6" s="131" t="s">
        <v>71</v>
      </c>
    </row>
    <row r="7" spans="1:3" s="3" customFormat="1" ht="17.25" thickBot="1">
      <c r="A7" s="122" t="s">
        <v>72</v>
      </c>
      <c r="B7" s="144">
        <f>B8+B9+B10+B11+B12</f>
        <v>32649</v>
      </c>
      <c r="C7" s="132">
        <f>SUM(C8+C9+C10+C11+C12)</f>
        <v>35778</v>
      </c>
    </row>
    <row r="8" spans="1:3" s="19" customFormat="1" ht="15.75" customHeight="1">
      <c r="A8" s="48" t="s">
        <v>2</v>
      </c>
      <c r="B8" s="145">
        <v>11500</v>
      </c>
      <c r="C8" s="105">
        <v>10764</v>
      </c>
    </row>
    <row r="9" spans="1:3" s="20" customFormat="1" ht="15.75" customHeight="1">
      <c r="A9" s="127" t="s">
        <v>4</v>
      </c>
      <c r="B9" s="146">
        <v>4450</v>
      </c>
      <c r="C9" s="94">
        <v>5900</v>
      </c>
    </row>
    <row r="10" spans="1:3" s="19" customFormat="1" ht="15.75" customHeight="1">
      <c r="A10" s="53" t="s">
        <v>6</v>
      </c>
      <c r="B10" s="147">
        <v>450</v>
      </c>
      <c r="C10" s="94">
        <v>1273</v>
      </c>
    </row>
    <row r="11" spans="1:3" s="20" customFormat="1" ht="15.75" customHeight="1">
      <c r="A11" s="128" t="s">
        <v>64</v>
      </c>
      <c r="B11" s="148">
        <v>15349</v>
      </c>
      <c r="C11" s="133">
        <v>16540</v>
      </c>
    </row>
    <row r="12" spans="1:3" s="20" customFormat="1" ht="15.75" customHeight="1" thickBot="1">
      <c r="A12" s="129" t="s">
        <v>61</v>
      </c>
      <c r="B12" s="149">
        <v>900</v>
      </c>
      <c r="C12" s="134">
        <v>1301</v>
      </c>
    </row>
    <row r="13" spans="1:3" ht="15.75">
      <c r="A13" s="119"/>
      <c r="B13" s="119"/>
      <c r="C13" s="6"/>
    </row>
    <row r="14" spans="1:3" ht="38.25" customHeight="1" thickBot="1">
      <c r="A14" s="5"/>
      <c r="B14" s="5"/>
      <c r="C14" s="13"/>
    </row>
    <row r="15" spans="1:3" s="15" customFormat="1" ht="30" customHeight="1" thickBot="1">
      <c r="A15" s="130" t="s">
        <v>1</v>
      </c>
      <c r="B15" s="126" t="s">
        <v>79</v>
      </c>
      <c r="C15" s="131" t="s">
        <v>71</v>
      </c>
    </row>
    <row r="16" spans="1:3" s="7" customFormat="1" ht="19.5" thickBot="1">
      <c r="A16" s="123" t="s">
        <v>73</v>
      </c>
      <c r="B16" s="144">
        <f>B17+B18+B19+B20+B21+B22+B23+B25+B28</f>
        <v>31768</v>
      </c>
      <c r="C16" s="139">
        <f>C17+C18+C19+C20+C21+C22+C23+C25+C28</f>
        <v>35663</v>
      </c>
    </row>
    <row r="17" spans="1:4" s="20" customFormat="1" ht="15.75" customHeight="1">
      <c r="A17" s="135" t="s">
        <v>74</v>
      </c>
      <c r="B17" s="150">
        <v>8949</v>
      </c>
      <c r="C17" s="140">
        <v>9760</v>
      </c>
      <c r="D17" s="117"/>
    </row>
    <row r="18" spans="1:3" s="19" customFormat="1" ht="15.75" customHeight="1">
      <c r="A18" s="136" t="s">
        <v>27</v>
      </c>
      <c r="B18" s="146">
        <v>200</v>
      </c>
      <c r="C18" s="141">
        <f>72+3+24+30</f>
        <v>129</v>
      </c>
    </row>
    <row r="19" spans="1:3" s="19" customFormat="1" ht="15.75" customHeight="1">
      <c r="A19" s="136" t="s">
        <v>44</v>
      </c>
      <c r="B19" s="146">
        <v>6110</v>
      </c>
      <c r="C19" s="141">
        <v>7924</v>
      </c>
    </row>
    <row r="20" spans="1:3" s="19" customFormat="1" ht="15.75" customHeight="1">
      <c r="A20" s="136" t="s">
        <v>78</v>
      </c>
      <c r="B20" s="146">
        <v>5585</v>
      </c>
      <c r="C20" s="141">
        <v>5448</v>
      </c>
    </row>
    <row r="21" spans="1:3" s="19" customFormat="1" ht="15.75" customHeight="1">
      <c r="A21" s="137" t="s">
        <v>77</v>
      </c>
      <c r="B21" s="147">
        <v>1986</v>
      </c>
      <c r="C21" s="141">
        <v>2691</v>
      </c>
    </row>
    <row r="22" spans="1:3" s="19" customFormat="1" ht="15.75" customHeight="1">
      <c r="A22" s="136" t="s">
        <v>80</v>
      </c>
      <c r="B22" s="146">
        <v>7488</v>
      </c>
      <c r="C22" s="141">
        <v>8356</v>
      </c>
    </row>
    <row r="23" spans="1:3" s="19" customFormat="1" ht="14.25" customHeight="1">
      <c r="A23" s="136" t="s">
        <v>31</v>
      </c>
      <c r="B23" s="146">
        <v>150</v>
      </c>
      <c r="C23" s="141">
        <v>214</v>
      </c>
    </row>
    <row r="24" spans="1:3" s="19" customFormat="1" ht="15.75" customHeight="1" hidden="1">
      <c r="A24" s="136" t="s">
        <v>32</v>
      </c>
      <c r="B24" s="146"/>
      <c r="C24" s="141"/>
    </row>
    <row r="25" spans="1:3" s="19" customFormat="1" ht="15.75" customHeight="1">
      <c r="A25" s="136" t="s">
        <v>76</v>
      </c>
      <c r="B25" s="146">
        <v>1000</v>
      </c>
      <c r="C25" s="141">
        <v>654</v>
      </c>
    </row>
    <row r="26" spans="1:3" s="19" customFormat="1" ht="15.75" customHeight="1" hidden="1">
      <c r="A26" s="136" t="s">
        <v>50</v>
      </c>
      <c r="B26" s="146"/>
      <c r="C26" s="141"/>
    </row>
    <row r="27" spans="1:3" s="19" customFormat="1" ht="15.75" customHeight="1" hidden="1">
      <c r="A27" s="136" t="s">
        <v>41</v>
      </c>
      <c r="B27" s="146"/>
      <c r="C27" s="141"/>
    </row>
    <row r="28" spans="1:3" s="19" customFormat="1" ht="17.25" thickBot="1">
      <c r="A28" s="138" t="s">
        <v>75</v>
      </c>
      <c r="B28" s="151">
        <v>300</v>
      </c>
      <c r="C28" s="142">
        <f>676-189</f>
        <v>487</v>
      </c>
    </row>
    <row r="29" spans="1:3" s="4" customFormat="1" ht="16.5" thickBot="1">
      <c r="A29" s="16"/>
      <c r="B29" s="152"/>
      <c r="C29" s="124"/>
    </row>
    <row r="30" spans="1:3" s="8" customFormat="1" ht="19.5" thickBot="1">
      <c r="A30" s="42" t="s">
        <v>33</v>
      </c>
      <c r="B30" s="153">
        <f>B7-B16</f>
        <v>881</v>
      </c>
      <c r="C30" s="143">
        <f>C7-C16</f>
        <v>115</v>
      </c>
    </row>
    <row r="31" spans="1:2" s="4" customFormat="1" ht="47.25" customHeight="1">
      <c r="A31" s="120"/>
      <c r="B31" s="125"/>
    </row>
    <row r="32" spans="1:3" s="4" customFormat="1" ht="15.75">
      <c r="A32" s="9"/>
      <c r="B32" s="9"/>
      <c r="C32" s="5"/>
    </row>
    <row r="33" spans="1:3" s="4" customFormat="1" ht="15.75">
      <c r="A33" s="5"/>
      <c r="B33" s="5"/>
      <c r="C33" s="13"/>
    </row>
    <row r="34" spans="1:3" ht="15.75">
      <c r="A34" s="5"/>
      <c r="B34" s="5"/>
      <c r="C34" s="13"/>
    </row>
    <row r="35" spans="1:3" s="11" customFormat="1" ht="15.75">
      <c r="A35" s="5"/>
      <c r="B35" s="5"/>
      <c r="C35" s="13"/>
    </row>
    <row r="36" spans="1:3" ht="15.75">
      <c r="A36" s="57"/>
      <c r="B36" s="57"/>
      <c r="C36" s="12"/>
    </row>
    <row r="37" spans="1:3" s="11" customFormat="1" ht="15.75">
      <c r="A37" s="5"/>
      <c r="B37" s="5"/>
      <c r="C37" s="5"/>
    </row>
    <row r="38" spans="1:3" s="11" customFormat="1" ht="15.75">
      <c r="A38" s="5"/>
      <c r="B38" s="5"/>
      <c r="C38" s="56"/>
    </row>
    <row r="39" spans="1:3" ht="20.25" customHeight="1">
      <c r="A39" s="5"/>
      <c r="B39" s="5"/>
      <c r="C39" s="5"/>
    </row>
    <row r="40" spans="1:3" ht="15.75">
      <c r="A40" s="5"/>
      <c r="B40" s="5"/>
      <c r="C40" s="5"/>
    </row>
    <row r="41" spans="1:3" ht="15.75">
      <c r="A41" s="5"/>
      <c r="B41" s="5"/>
      <c r="C41" s="5"/>
    </row>
    <row r="42" spans="1:3" ht="15.75">
      <c r="A42" s="5"/>
      <c r="B42" s="5"/>
      <c r="C42" s="5"/>
    </row>
    <row r="43" spans="1:3" ht="15.75">
      <c r="A43" s="5"/>
      <c r="B43" s="5"/>
      <c r="C43" s="5"/>
    </row>
    <row r="44" spans="1:3" ht="15.75">
      <c r="A44" s="5"/>
      <c r="B44" s="5"/>
      <c r="C44" s="5"/>
    </row>
    <row r="45" spans="1:3" ht="15.75">
      <c r="A45" s="5"/>
      <c r="B45" s="5"/>
      <c r="C45" s="5"/>
    </row>
    <row r="46" spans="1:3" ht="15.75">
      <c r="A46" s="5"/>
      <c r="B46" s="5"/>
      <c r="C46" s="5"/>
    </row>
    <row r="47" spans="1:3" ht="15.75">
      <c r="A47" s="5"/>
      <c r="B47" s="5"/>
      <c r="C47" s="5"/>
    </row>
    <row r="48" spans="1:3" ht="15.75">
      <c r="A48" s="5"/>
      <c r="B48" s="5"/>
      <c r="C48" s="5"/>
    </row>
    <row r="49" spans="1:3" ht="15.75">
      <c r="A49" s="5"/>
      <c r="B49" s="5"/>
      <c r="C49" s="5"/>
    </row>
    <row r="50" spans="1:3" ht="15.75">
      <c r="A50" s="5"/>
      <c r="B50" s="5"/>
      <c r="C50" s="5"/>
    </row>
    <row r="51" spans="1:3" ht="15.75">
      <c r="A51" s="5"/>
      <c r="B51" s="5"/>
      <c r="C51" s="5"/>
    </row>
    <row r="52" spans="1:3" ht="15.75">
      <c r="A52" s="5"/>
      <c r="B52" s="5"/>
      <c r="C52" s="5"/>
    </row>
    <row r="53" spans="1:3" ht="15.75">
      <c r="A53" s="5"/>
      <c r="B53" s="5"/>
      <c r="C53" s="5"/>
    </row>
    <row r="54" spans="1:3" ht="15.75">
      <c r="A54" s="5"/>
      <c r="B54" s="5"/>
      <c r="C54" s="5"/>
    </row>
    <row r="55" spans="1:3" ht="15.75">
      <c r="A55" s="5"/>
      <c r="B55" s="5"/>
      <c r="C55" s="5"/>
    </row>
    <row r="56" spans="1:3" ht="15.75">
      <c r="A56" s="5"/>
      <c r="B56" s="5"/>
      <c r="C56" s="5"/>
    </row>
    <row r="57" spans="1:3" ht="15.75">
      <c r="A57" s="5"/>
      <c r="B57" s="5"/>
      <c r="C57" s="5"/>
    </row>
    <row r="58" spans="1:3" ht="15.75">
      <c r="A58" s="5"/>
      <c r="B58" s="5"/>
      <c r="C58" s="5"/>
    </row>
    <row r="59" spans="1:3" ht="15.75">
      <c r="A59" s="5"/>
      <c r="B59" s="5"/>
      <c r="C59" s="5"/>
    </row>
    <row r="60" spans="1:3" ht="15.75">
      <c r="A60" s="5"/>
      <c r="B60" s="5"/>
      <c r="C60" s="5"/>
    </row>
    <row r="61" spans="1:3" ht="15.75">
      <c r="A61" s="5"/>
      <c r="B61" s="5"/>
      <c r="C61" s="5"/>
    </row>
    <row r="62" spans="1:3" ht="15.75">
      <c r="A62" s="5"/>
      <c r="B62" s="5"/>
      <c r="C62" s="5"/>
    </row>
    <row r="63" spans="1:3" ht="15.75">
      <c r="A63" s="5"/>
      <c r="B63" s="5"/>
      <c r="C63" s="5"/>
    </row>
    <row r="64" spans="1:3" ht="15.75">
      <c r="A64" s="5"/>
      <c r="B64" s="5"/>
      <c r="C64" s="5"/>
    </row>
    <row r="65" spans="1:3" ht="15.75">
      <c r="A65" s="5"/>
      <c r="B65" s="5"/>
      <c r="C65" s="5"/>
    </row>
    <row r="66" spans="1:3" ht="15.75">
      <c r="A66" s="5"/>
      <c r="B66" s="5"/>
      <c r="C66" s="5"/>
    </row>
    <row r="67" spans="1:3" ht="15.75">
      <c r="A67" s="5"/>
      <c r="B67" s="5"/>
      <c r="C67" s="5"/>
    </row>
    <row r="68" spans="1:3" ht="15.75">
      <c r="A68" s="5"/>
      <c r="B68" s="5"/>
      <c r="C68" s="5"/>
    </row>
    <row r="69" spans="1:3" ht="15.75">
      <c r="A69" s="5"/>
      <c r="B69" s="5"/>
      <c r="C69" s="5"/>
    </row>
    <row r="70" spans="1:3" ht="15.75">
      <c r="A70" s="5"/>
      <c r="B70" s="5"/>
      <c r="C70" s="5"/>
    </row>
    <row r="71" spans="1:3" ht="15.75">
      <c r="A71" s="5"/>
      <c r="B71" s="5"/>
      <c r="C71" s="5"/>
    </row>
    <row r="72" spans="1:3" ht="15.75">
      <c r="A72" s="5"/>
      <c r="B72" s="5"/>
      <c r="C72" s="5"/>
    </row>
    <row r="73" spans="1:3" ht="15.75">
      <c r="A73" s="5"/>
      <c r="B73" s="5"/>
      <c r="C73" s="5"/>
    </row>
    <row r="74" spans="1:3" ht="15.75">
      <c r="A74" s="5"/>
      <c r="B74" s="5"/>
      <c r="C74" s="5"/>
    </row>
    <row r="75" spans="1:3" ht="15.75">
      <c r="A75" s="5"/>
      <c r="B75" s="5"/>
      <c r="C75" s="5"/>
    </row>
    <row r="76" spans="1:3" ht="15.75">
      <c r="A76" s="5"/>
      <c r="B76" s="5"/>
      <c r="C76" s="5"/>
    </row>
    <row r="77" spans="1:2" ht="15.75">
      <c r="A77" s="5"/>
      <c r="B77" s="5"/>
    </row>
    <row r="78" spans="1:2" ht="15.75">
      <c r="A78" s="5"/>
      <c r="B78" s="5"/>
    </row>
    <row r="79" spans="1:2" ht="15.75">
      <c r="A79" s="5"/>
      <c r="B79" s="5"/>
    </row>
    <row r="80" spans="1:2" ht="15.75">
      <c r="A80" s="5"/>
      <c r="B80" s="5"/>
    </row>
    <row r="81" spans="1:2" ht="15.75">
      <c r="A81" s="5"/>
      <c r="B81" s="5"/>
    </row>
    <row r="82" spans="1:2" ht="15.75">
      <c r="A82" s="5"/>
      <c r="B82" s="5"/>
    </row>
    <row r="83" spans="1:2" ht="15.75">
      <c r="A83" s="5"/>
      <c r="B83" s="5"/>
    </row>
    <row r="84" spans="1:2" ht="15.75">
      <c r="A84" s="5"/>
      <c r="B84" s="5"/>
    </row>
    <row r="85" spans="1:2" ht="15.75">
      <c r="A85" s="5"/>
      <c r="B85" s="5"/>
    </row>
    <row r="86" spans="1:2" ht="15.75">
      <c r="A86" s="5"/>
      <c r="B86" s="5"/>
    </row>
    <row r="87" spans="1:2" ht="15.75">
      <c r="A87" s="5"/>
      <c r="B87" s="5"/>
    </row>
    <row r="88" spans="1:2" ht="15.75">
      <c r="A88" s="5"/>
      <c r="B88" s="5"/>
    </row>
    <row r="89" spans="1:2" ht="15.75">
      <c r="A89" s="5"/>
      <c r="B89" s="5"/>
    </row>
    <row r="90" spans="1:2" ht="15.75">
      <c r="A90" s="5"/>
      <c r="B90" s="5"/>
    </row>
    <row r="91" spans="1:2" ht="15.75">
      <c r="A91" s="5"/>
      <c r="B91" s="5"/>
    </row>
    <row r="92" spans="1:2" ht="15.75">
      <c r="A92" s="5"/>
      <c r="B92" s="5"/>
    </row>
    <row r="93" spans="1:2" ht="15.75">
      <c r="A93" s="5"/>
      <c r="B93" s="5"/>
    </row>
    <row r="94" spans="1:2" ht="15.75">
      <c r="A94" s="5"/>
      <c r="B94" s="5"/>
    </row>
    <row r="95" spans="1:2" ht="15.75">
      <c r="A95" s="5"/>
      <c r="B95" s="5"/>
    </row>
    <row r="96" spans="1:2" ht="15.75">
      <c r="A96" s="5"/>
      <c r="B96" s="5"/>
    </row>
    <row r="97" spans="1:2" ht="15.75">
      <c r="A97" s="5"/>
      <c r="B97" s="5"/>
    </row>
    <row r="98" spans="1:2" ht="15.75">
      <c r="A98" s="5"/>
      <c r="B98" s="5"/>
    </row>
    <row r="99" spans="1:2" ht="15.75">
      <c r="A99" s="5"/>
      <c r="B99" s="5"/>
    </row>
    <row r="100" spans="1:2" ht="15.75">
      <c r="A100" s="5"/>
      <c r="B100" s="5"/>
    </row>
    <row r="101" spans="1:2" ht="15.75">
      <c r="A101" s="5"/>
      <c r="B101" s="5"/>
    </row>
    <row r="102" spans="1:2" ht="15.75">
      <c r="A102" s="5"/>
      <c r="B102" s="5"/>
    </row>
    <row r="103" spans="1:2" ht="15.75">
      <c r="A103" s="5"/>
      <c r="B103" s="5"/>
    </row>
    <row r="104" spans="1:2" ht="15.75">
      <c r="A104" s="5"/>
      <c r="B104" s="5"/>
    </row>
    <row r="105" spans="1:2" ht="15.75">
      <c r="A105" s="5"/>
      <c r="B105" s="5"/>
    </row>
    <row r="106" spans="1:2" ht="15.75">
      <c r="A106" s="5"/>
      <c r="B106" s="5"/>
    </row>
    <row r="107" spans="1:2" ht="15.75">
      <c r="A107" s="5"/>
      <c r="B107" s="5"/>
    </row>
    <row r="108" spans="1:2" ht="15.75">
      <c r="A108" s="5"/>
      <c r="B108" s="5"/>
    </row>
    <row r="109" spans="1:2" ht="15.75">
      <c r="A109" s="5"/>
      <c r="B109" s="5"/>
    </row>
    <row r="110" spans="1:2" ht="15.75">
      <c r="A110" s="5"/>
      <c r="B110" s="5"/>
    </row>
    <row r="111" spans="1:2" ht="15.75">
      <c r="A111" s="5"/>
      <c r="B111" s="5"/>
    </row>
    <row r="112" spans="1:2" ht="15.75">
      <c r="A112" s="5"/>
      <c r="B112" s="5"/>
    </row>
    <row r="113" spans="1:2" ht="15.75">
      <c r="A113" s="5"/>
      <c r="B113" s="5"/>
    </row>
    <row r="114" spans="1:2" ht="15.75">
      <c r="A114" s="5"/>
      <c r="B114" s="5"/>
    </row>
    <row r="115" spans="1:2" ht="15.75">
      <c r="A115" s="5"/>
      <c r="B115" s="5"/>
    </row>
    <row r="116" spans="1:2" ht="15.75">
      <c r="A116" s="5"/>
      <c r="B116" s="5"/>
    </row>
    <row r="117" spans="1:2" ht="15.75">
      <c r="A117" s="5"/>
      <c r="B117" s="5"/>
    </row>
    <row r="118" spans="1:2" ht="15.75">
      <c r="A118" s="5"/>
      <c r="B118" s="5"/>
    </row>
    <row r="119" spans="1:2" ht="15.75">
      <c r="A119" s="5"/>
      <c r="B119" s="5"/>
    </row>
    <row r="120" spans="1:2" ht="15.75">
      <c r="A120" s="5"/>
      <c r="B120" s="5"/>
    </row>
    <row r="121" spans="1:2" ht="15.75">
      <c r="A121" s="5"/>
      <c r="B121" s="5"/>
    </row>
    <row r="122" spans="1:2" ht="15.75">
      <c r="A122" s="5"/>
      <c r="B122" s="5"/>
    </row>
    <row r="123" spans="1:2" ht="15.75">
      <c r="A123" s="5"/>
      <c r="B123" s="5"/>
    </row>
    <row r="124" spans="1:2" ht="15.75">
      <c r="A124" s="5"/>
      <c r="B124" s="5"/>
    </row>
    <row r="125" spans="1:2" ht="15.75">
      <c r="A125" s="5"/>
      <c r="B125" s="5"/>
    </row>
    <row r="126" spans="1:2" ht="15.75">
      <c r="A126" s="5"/>
      <c r="B126" s="5"/>
    </row>
    <row r="127" spans="1:2" ht="15.75">
      <c r="A127" s="5"/>
      <c r="B127" s="5"/>
    </row>
    <row r="128" spans="1:2" ht="15.75">
      <c r="A128" s="5"/>
      <c r="B128" s="5"/>
    </row>
    <row r="129" spans="1:2" ht="15.75">
      <c r="A129" s="5"/>
      <c r="B129" s="5"/>
    </row>
    <row r="130" spans="1:2" ht="15.75">
      <c r="A130" s="5"/>
      <c r="B130" s="5"/>
    </row>
    <row r="131" spans="1:2" ht="15.75">
      <c r="A131" s="5"/>
      <c r="B131" s="5"/>
    </row>
    <row r="132" spans="1:2" ht="15.75">
      <c r="A132" s="5"/>
      <c r="B132" s="5"/>
    </row>
    <row r="133" spans="1:2" ht="15.75">
      <c r="A133" s="5"/>
      <c r="B133" s="5"/>
    </row>
    <row r="134" spans="1:2" ht="15.75">
      <c r="A134" s="5"/>
      <c r="B134" s="5"/>
    </row>
    <row r="135" spans="1:2" ht="15.75">
      <c r="A135" s="5"/>
      <c r="B135" s="5"/>
    </row>
    <row r="136" spans="1:2" ht="15.75">
      <c r="A136" s="5"/>
      <c r="B136" s="5"/>
    </row>
    <row r="137" spans="1:2" ht="15.75">
      <c r="A137" s="5"/>
      <c r="B137" s="5"/>
    </row>
    <row r="138" spans="1:2" ht="15.75">
      <c r="A138" s="5"/>
      <c r="B138" s="5"/>
    </row>
    <row r="139" spans="1:2" ht="15.75">
      <c r="A139" s="5"/>
      <c r="B139" s="5"/>
    </row>
    <row r="140" spans="1:2" ht="15.75">
      <c r="A140" s="5"/>
      <c r="B140" s="5"/>
    </row>
    <row r="141" spans="1:2" ht="15.75">
      <c r="A141" s="5"/>
      <c r="B141" s="5"/>
    </row>
    <row r="142" spans="1:2" ht="15.75">
      <c r="A142" s="5"/>
      <c r="B142" s="5"/>
    </row>
    <row r="143" spans="1:2" ht="15.75">
      <c r="A143" s="5"/>
      <c r="B143" s="5"/>
    </row>
    <row r="144" spans="1:2" ht="15.75">
      <c r="A144" s="5"/>
      <c r="B144" s="5"/>
    </row>
    <row r="145" spans="1:2" ht="15.75">
      <c r="A145" s="5"/>
      <c r="B145" s="5"/>
    </row>
    <row r="146" spans="1:2" ht="15.75">
      <c r="A146" s="5"/>
      <c r="B146" s="5"/>
    </row>
    <row r="147" spans="1:2" ht="15.75">
      <c r="A147" s="5"/>
      <c r="B147" s="5"/>
    </row>
    <row r="148" spans="1:2" ht="15.75">
      <c r="A148" s="5"/>
      <c r="B148" s="5"/>
    </row>
    <row r="149" spans="1:2" ht="15.75">
      <c r="A149" s="5"/>
      <c r="B149" s="5"/>
    </row>
    <row r="150" spans="1:2" ht="15.75">
      <c r="A150" s="5"/>
      <c r="B150" s="5"/>
    </row>
    <row r="151" spans="1:2" ht="15.75">
      <c r="A151" s="5"/>
      <c r="B151" s="5"/>
    </row>
    <row r="152" spans="1:2" ht="15.75">
      <c r="A152" s="5"/>
      <c r="B152" s="5"/>
    </row>
    <row r="153" spans="1:2" ht="15.75">
      <c r="A153" s="5"/>
      <c r="B153" s="5"/>
    </row>
    <row r="154" spans="1:2" ht="15.75">
      <c r="A154" s="5"/>
      <c r="B154" s="5"/>
    </row>
    <row r="155" spans="1:2" ht="15.75">
      <c r="A155" s="5"/>
      <c r="B155" s="5"/>
    </row>
    <row r="156" spans="1:2" ht="15.75">
      <c r="A156" s="5"/>
      <c r="B156" s="5"/>
    </row>
    <row r="157" spans="1:2" ht="15.75">
      <c r="A157" s="5"/>
      <c r="B157" s="5"/>
    </row>
    <row r="158" spans="1:2" ht="15.75">
      <c r="A158" s="5"/>
      <c r="B158" s="5"/>
    </row>
    <row r="159" spans="1:2" ht="15.75">
      <c r="A159" s="5"/>
      <c r="B159" s="5"/>
    </row>
    <row r="160" spans="1:2" ht="15.75">
      <c r="A160" s="5"/>
      <c r="B160" s="5"/>
    </row>
    <row r="161" spans="1:2" ht="15.75">
      <c r="A161" s="5"/>
      <c r="B161" s="5"/>
    </row>
    <row r="162" spans="1:2" ht="15.75">
      <c r="A162" s="5"/>
      <c r="B162" s="5"/>
    </row>
    <row r="163" spans="1:2" ht="15.75">
      <c r="A163" s="5"/>
      <c r="B163" s="5"/>
    </row>
    <row r="164" spans="1:2" ht="15.75">
      <c r="A164" s="5"/>
      <c r="B164" s="5"/>
    </row>
    <row r="165" spans="1:2" ht="15.75">
      <c r="A165" s="5"/>
      <c r="B165" s="5"/>
    </row>
    <row r="166" spans="1:2" ht="15.75">
      <c r="A166" s="5"/>
      <c r="B166" s="5"/>
    </row>
    <row r="167" spans="1:2" ht="15.75">
      <c r="A167" s="5"/>
      <c r="B167" s="5"/>
    </row>
    <row r="168" spans="1:2" ht="15.75">
      <c r="A168" s="5"/>
      <c r="B168" s="5"/>
    </row>
    <row r="169" spans="1:2" ht="15.75">
      <c r="A169" s="5"/>
      <c r="B169" s="5"/>
    </row>
    <row r="170" spans="1:2" ht="15.75">
      <c r="A170" s="5"/>
      <c r="B170" s="5"/>
    </row>
    <row r="171" spans="1:2" ht="15.75">
      <c r="A171" s="5"/>
      <c r="B171" s="5"/>
    </row>
    <row r="172" spans="1:2" ht="15.75">
      <c r="A172" s="5"/>
      <c r="B172" s="5"/>
    </row>
    <row r="173" spans="1:2" ht="15.75">
      <c r="A173" s="5"/>
      <c r="B173" s="5"/>
    </row>
    <row r="174" spans="1:2" ht="15.75">
      <c r="A174" s="5"/>
      <c r="B174" s="5"/>
    </row>
    <row r="175" spans="1:2" ht="15.75">
      <c r="A175" s="5"/>
      <c r="B175" s="5"/>
    </row>
    <row r="176" spans="1:2" ht="15.75">
      <c r="A176" s="5"/>
      <c r="B176" s="5"/>
    </row>
    <row r="177" spans="1:2" ht="15.75">
      <c r="A177" s="5"/>
      <c r="B177" s="5"/>
    </row>
    <row r="178" spans="1:2" ht="15.75">
      <c r="A178" s="5"/>
      <c r="B178" s="5"/>
    </row>
    <row r="179" spans="1:2" ht="15.75">
      <c r="A179" s="5"/>
      <c r="B179" s="5"/>
    </row>
    <row r="180" spans="1:2" ht="15.75">
      <c r="A180" s="5"/>
      <c r="B180" s="5"/>
    </row>
    <row r="181" spans="1:2" ht="15.75">
      <c r="A181" s="5"/>
      <c r="B181" s="5"/>
    </row>
    <row r="182" spans="1:2" ht="15.75">
      <c r="A182" s="5"/>
      <c r="B182" s="5"/>
    </row>
    <row r="183" spans="1:2" ht="15.75">
      <c r="A183" s="5"/>
      <c r="B183" s="5"/>
    </row>
    <row r="184" spans="1:2" ht="15.75">
      <c r="A184" s="5"/>
      <c r="B184" s="5"/>
    </row>
    <row r="185" spans="1:2" ht="15.75">
      <c r="A185" s="5"/>
      <c r="B185" s="5"/>
    </row>
    <row r="186" spans="1:2" ht="15.75">
      <c r="A186" s="5"/>
      <c r="B186" s="5"/>
    </row>
    <row r="187" spans="1:2" ht="15.75">
      <c r="A187" s="5"/>
      <c r="B187" s="5"/>
    </row>
    <row r="188" spans="1:2" ht="15.75">
      <c r="A188" s="5"/>
      <c r="B188" s="5"/>
    </row>
    <row r="189" spans="1:2" ht="15.75">
      <c r="A189" s="5"/>
      <c r="B189" s="5"/>
    </row>
    <row r="190" spans="1:2" ht="15.75">
      <c r="A190" s="5"/>
      <c r="B190" s="5"/>
    </row>
    <row r="191" spans="1:2" ht="15.75">
      <c r="A191" s="5"/>
      <c r="B191" s="5"/>
    </row>
    <row r="192" spans="1:2" ht="15.75">
      <c r="A192" s="5"/>
      <c r="B192" s="5"/>
    </row>
    <row r="193" spans="1:2" ht="15.75">
      <c r="A193" s="5"/>
      <c r="B193" s="5"/>
    </row>
    <row r="194" spans="1:2" ht="15.75">
      <c r="A194" s="5"/>
      <c r="B194" s="5"/>
    </row>
    <row r="195" spans="1:2" ht="15.75">
      <c r="A195" s="5"/>
      <c r="B195" s="5"/>
    </row>
    <row r="196" spans="1:2" ht="15.75">
      <c r="A196" s="5"/>
      <c r="B196" s="5"/>
    </row>
    <row r="197" spans="1:2" ht="15.75">
      <c r="A197" s="5"/>
      <c r="B197" s="5"/>
    </row>
    <row r="198" spans="1:2" ht="15.75">
      <c r="A198" s="5"/>
      <c r="B198" s="5"/>
    </row>
    <row r="199" spans="1:2" ht="15.75">
      <c r="A199" s="5"/>
      <c r="B199" s="5"/>
    </row>
    <row r="200" spans="1:2" ht="15.75">
      <c r="A200" s="5"/>
      <c r="B200" s="5"/>
    </row>
    <row r="201" spans="1:2" ht="15.75">
      <c r="A201" s="5"/>
      <c r="B201" s="5"/>
    </row>
    <row r="202" spans="1:2" ht="15.75">
      <c r="A202" s="5"/>
      <c r="B202" s="5"/>
    </row>
    <row r="203" spans="1:2" ht="15.75">
      <c r="A203" s="5"/>
      <c r="B203" s="5"/>
    </row>
    <row r="204" spans="1:2" ht="15.75">
      <c r="A204" s="5"/>
      <c r="B204" s="5"/>
    </row>
    <row r="205" spans="1:2" ht="15.75">
      <c r="A205" s="5"/>
      <c r="B205" s="5"/>
    </row>
    <row r="206" spans="1:2" ht="15.75">
      <c r="A206" s="5"/>
      <c r="B206" s="5"/>
    </row>
    <row r="207" spans="1:2" ht="15.75">
      <c r="A207" s="5"/>
      <c r="B207" s="5"/>
    </row>
    <row r="208" spans="1:2" ht="15.75">
      <c r="A208" s="5"/>
      <c r="B208" s="5"/>
    </row>
    <row r="209" spans="1:2" ht="15.75">
      <c r="A209" s="5"/>
      <c r="B209" s="5"/>
    </row>
  </sheetData>
  <printOptions horizontalCentered="1"/>
  <pageMargins left="0.31" right="0.27" top="0.23" bottom="0.36" header="0.16" footer="0.17"/>
  <pageSetup horizontalDpi="300" verticalDpi="300" orientation="portrait" paperSize="9" r:id="rId1"/>
  <headerFooter alignWithMargins="0">
    <oddFooter>&amp;RNagykanizsa, 2012. április 27.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9">
      <selection activeCell="D67" sqref="D67"/>
    </sheetView>
  </sheetViews>
  <sheetFormatPr defaultColWidth="8.796875" defaultRowHeight="15"/>
  <cols>
    <col min="4" max="4" width="9" style="1" customWidth="1"/>
    <col min="6" max="7" width="9" style="1" customWidth="1"/>
  </cols>
  <sheetData/>
  <printOptions/>
  <pageMargins left="0.4701388888888889" right="0.25" top="0.7798611111111111" bottom="0.9840277777777777" header="0.5118055555555556" footer="0.5"/>
  <pageSetup horizontalDpi="300" verticalDpi="300" orientation="portrait" paperSize="9" r:id="rId1"/>
  <headerFooter alignWithMargins="0">
    <oddHeader>&amp;R&amp;"Times New Roman CE,Félkövér"&amp;14JAVÍTOTT/MÓDPOSÍTOTT 2007. évi tény</oddHeader>
    <oddFooter>&amp;LKészítette: Németh Zoltán és Varga Zsófia &amp;RNagykanizsa, 2008. február 11.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Kamara</cp:lastModifiedBy>
  <cp:lastPrinted>2015-12-22T14:22:01Z</cp:lastPrinted>
  <dcterms:created xsi:type="dcterms:W3CDTF">2008-11-04T10:03:02Z</dcterms:created>
  <dcterms:modified xsi:type="dcterms:W3CDTF">2015-12-22T14:22:20Z</dcterms:modified>
  <cp:category/>
  <cp:version/>
  <cp:contentType/>
  <cp:contentStatus/>
</cp:coreProperties>
</file>